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ფერმერ-ქონება ნაშთ) (2)" sheetId="10" r:id="rId1"/>
  </sheets>
  <definedNames>
    <definedName name="_xlnm._FilterDatabase" localSheetId="0" hidden="1">'ფერმერ-ქონება ნაშთ) (2)'!$G$5:$H$91</definedName>
    <definedName name="_xlnm.Print_Area" localSheetId="0">'ფერმერ-ქონება ნაშთ) (2)'!$A$1:$U$92</definedName>
  </definedNames>
  <calcPr calcId="152511"/>
</workbook>
</file>

<file path=xl/calcChain.xml><?xml version="1.0" encoding="utf-8"?>
<calcChain xmlns="http://schemas.openxmlformats.org/spreadsheetml/2006/main">
  <c r="D7" i="10" l="1"/>
  <c r="G7" i="10"/>
  <c r="Q7" i="10"/>
  <c r="R7" i="10"/>
  <c r="T7" i="10" s="1"/>
  <c r="S7" i="10"/>
  <c r="D8" i="10"/>
  <c r="G8" i="10"/>
  <c r="Q8" i="10"/>
  <c r="S8" i="10" s="1"/>
  <c r="R8" i="10"/>
  <c r="T8" i="10" s="1"/>
  <c r="D9" i="10"/>
  <c r="G9" i="10"/>
  <c r="Q9" i="10"/>
  <c r="R9" i="10"/>
  <c r="T9" i="10" s="1"/>
  <c r="S9" i="10"/>
  <c r="D10" i="10"/>
  <c r="G10" i="10"/>
  <c r="Q10" i="10"/>
  <c r="S10" i="10" s="1"/>
  <c r="R10" i="10"/>
  <c r="T10" i="10" s="1"/>
  <c r="D11" i="10"/>
  <c r="G11" i="10"/>
  <c r="Q11" i="10"/>
  <c r="R11" i="10"/>
  <c r="T11" i="10" s="1"/>
  <c r="S11" i="10"/>
  <c r="D12" i="10"/>
  <c r="G12" i="10"/>
  <c r="Q12" i="10"/>
  <c r="S12" i="10" s="1"/>
  <c r="R12" i="10"/>
  <c r="T12" i="10" s="1"/>
  <c r="D13" i="10"/>
  <c r="G13" i="10"/>
  <c r="Q13" i="10"/>
  <c r="R13" i="10"/>
  <c r="T13" i="10" s="1"/>
  <c r="S13" i="10"/>
  <c r="D14" i="10"/>
  <c r="G14" i="10"/>
  <c r="Q14" i="10"/>
  <c r="S14" i="10" s="1"/>
  <c r="R14" i="10"/>
  <c r="T14" i="10" s="1"/>
  <c r="D15" i="10"/>
  <c r="G15" i="10"/>
  <c r="Q15" i="10"/>
  <c r="R15" i="10"/>
  <c r="T15" i="10" s="1"/>
  <c r="S15" i="10"/>
  <c r="Q16" i="10"/>
  <c r="R16" i="10"/>
  <c r="T16" i="10" s="1"/>
  <c r="S16" i="10"/>
  <c r="D17" i="10"/>
  <c r="G17" i="10"/>
  <c r="Q17" i="10"/>
  <c r="S17" i="10" s="1"/>
  <c r="R17" i="10"/>
  <c r="T17" i="10"/>
  <c r="D18" i="10"/>
  <c r="G18" i="10"/>
  <c r="I18" i="10" s="1"/>
  <c r="S18" i="10" s="1"/>
  <c r="T18" i="10"/>
  <c r="D19" i="10"/>
  <c r="G19" i="10"/>
  <c r="Q19" i="10"/>
  <c r="S19" i="10" s="1"/>
  <c r="R19" i="10"/>
  <c r="T19" i="10" s="1"/>
  <c r="D20" i="10"/>
  <c r="G20" i="10"/>
  <c r="Q20" i="10"/>
  <c r="R20" i="10"/>
  <c r="S20" i="10"/>
  <c r="T20" i="10"/>
  <c r="D21" i="10"/>
  <c r="G21" i="10"/>
  <c r="S21" i="10"/>
  <c r="T21" i="10"/>
  <c r="D22" i="10"/>
  <c r="G22" i="10"/>
  <c r="S22" i="10"/>
  <c r="T22" i="10"/>
  <c r="D23" i="10"/>
  <c r="G23" i="10"/>
  <c r="Q23" i="10"/>
  <c r="S23" i="10" s="1"/>
  <c r="R23" i="10"/>
  <c r="T23" i="10" s="1"/>
  <c r="D24" i="10"/>
  <c r="G24" i="10"/>
  <c r="Q24" i="10"/>
  <c r="R24" i="10"/>
  <c r="S24" i="10"/>
  <c r="T24" i="10"/>
  <c r="D25" i="10"/>
  <c r="G25" i="10"/>
  <c r="Q25" i="10"/>
  <c r="S25" i="10" s="1"/>
  <c r="R25" i="10"/>
  <c r="T25" i="10" s="1"/>
  <c r="D26" i="10"/>
  <c r="G26" i="10"/>
  <c r="Q26" i="10"/>
  <c r="R26" i="10"/>
  <c r="S26" i="10"/>
  <c r="T26" i="10"/>
  <c r="Q27" i="10"/>
  <c r="R27" i="10"/>
  <c r="S27" i="10"/>
  <c r="T27" i="10"/>
  <c r="F28" i="10"/>
  <c r="H28" i="10"/>
  <c r="J28" i="10"/>
  <c r="D30" i="10"/>
  <c r="G30" i="10"/>
  <c r="Q30" i="10"/>
  <c r="S30" i="10" s="1"/>
  <c r="R30" i="10"/>
  <c r="T30" i="10"/>
  <c r="D31" i="10"/>
  <c r="G31" i="10"/>
  <c r="Q31" i="10" s="1"/>
  <c r="S31" i="10" s="1"/>
  <c r="R31" i="10"/>
  <c r="T31" i="10" s="1"/>
  <c r="D32" i="10"/>
  <c r="G32" i="10"/>
  <c r="S32" i="10"/>
  <c r="T32" i="10"/>
  <c r="D33" i="10"/>
  <c r="G33" i="10"/>
  <c r="S33" i="10"/>
  <c r="T33" i="10"/>
  <c r="D34" i="10"/>
  <c r="G34" i="10"/>
  <c r="Q34" i="10"/>
  <c r="S34" i="10" s="1"/>
  <c r="R34" i="10"/>
  <c r="T34" i="10"/>
  <c r="D35" i="10"/>
  <c r="G35" i="10"/>
  <c r="Q35" i="10" s="1"/>
  <c r="S35" i="10" s="1"/>
  <c r="R35" i="10"/>
  <c r="T35" i="10" s="1"/>
  <c r="D36" i="10"/>
  <c r="G36" i="10"/>
  <c r="Q36" i="10" s="1"/>
  <c r="S36" i="10" s="1"/>
  <c r="R36" i="10"/>
  <c r="T36" i="10" s="1"/>
  <c r="D37" i="10"/>
  <c r="G37" i="10"/>
  <c r="Q37" i="10" s="1"/>
  <c r="S37" i="10" s="1"/>
  <c r="R37" i="10"/>
  <c r="T37" i="10" s="1"/>
  <c r="D38" i="10"/>
  <c r="G38" i="10"/>
  <c r="Q38" i="10" s="1"/>
  <c r="S38" i="10" s="1"/>
  <c r="R38" i="10"/>
  <c r="T38" i="10" s="1"/>
  <c r="D39" i="10"/>
  <c r="G39" i="10"/>
  <c r="Q39" i="10" s="1"/>
  <c r="S39" i="10" s="1"/>
  <c r="R39" i="10"/>
  <c r="T39" i="10" s="1"/>
  <c r="D40" i="10"/>
  <c r="G40" i="10"/>
  <c r="Q40" i="10" s="1"/>
  <c r="S40" i="10" s="1"/>
  <c r="R40" i="10"/>
  <c r="T40" i="10" s="1"/>
  <c r="D41" i="10"/>
  <c r="G41" i="10"/>
  <c r="Q41" i="10" s="1"/>
  <c r="S41" i="10" s="1"/>
  <c r="R41" i="10"/>
  <c r="T41" i="10" s="1"/>
  <c r="Q42" i="10"/>
  <c r="R42" i="10"/>
  <c r="T42" i="10" s="1"/>
  <c r="S42" i="10"/>
  <c r="D43" i="10"/>
  <c r="G43" i="10"/>
  <c r="Q43" i="10"/>
  <c r="S43" i="10" s="1"/>
  <c r="R43" i="10"/>
  <c r="T43" i="10"/>
  <c r="D44" i="10"/>
  <c r="G44" i="10"/>
  <c r="Q44" i="10" s="1"/>
  <c r="S44" i="10" s="1"/>
  <c r="R44" i="10"/>
  <c r="T44" i="10" s="1"/>
  <c r="D45" i="10"/>
  <c r="G45" i="10"/>
  <c r="Q45" i="10"/>
  <c r="S45" i="10" s="1"/>
  <c r="R45" i="10"/>
  <c r="T45" i="10"/>
  <c r="D46" i="10"/>
  <c r="G46" i="10"/>
  <c r="S46" i="10"/>
  <c r="T46" i="10"/>
  <c r="D47" i="10"/>
  <c r="G47" i="10"/>
  <c r="Q47" i="10" s="1"/>
  <c r="S47" i="10" s="1"/>
  <c r="R47" i="10"/>
  <c r="T47" i="10" s="1"/>
  <c r="D48" i="10"/>
  <c r="G48" i="10"/>
  <c r="S48" i="10"/>
  <c r="T48" i="10"/>
  <c r="D49" i="10"/>
  <c r="G49" i="10"/>
  <c r="Q49" i="10"/>
  <c r="S49" i="10" s="1"/>
  <c r="R49" i="10"/>
  <c r="T49" i="10"/>
  <c r="D50" i="10"/>
  <c r="G50" i="10"/>
  <c r="Q50" i="10" s="1"/>
  <c r="S50" i="10" s="1"/>
  <c r="R50" i="10"/>
  <c r="T50" i="10" s="1"/>
  <c r="D51" i="10"/>
  <c r="G51" i="10"/>
  <c r="Q51" i="10"/>
  <c r="S51" i="10" s="1"/>
  <c r="R51" i="10"/>
  <c r="T51" i="10"/>
  <c r="D52" i="10"/>
  <c r="G52" i="10"/>
  <c r="S52" i="10"/>
  <c r="T52" i="10"/>
  <c r="D53" i="10"/>
  <c r="G53" i="10"/>
  <c r="S53" i="10"/>
  <c r="T53" i="10"/>
  <c r="S54" i="10"/>
  <c r="T54" i="10"/>
  <c r="G55" i="10"/>
  <c r="S55" i="10"/>
  <c r="T55" i="10"/>
  <c r="G56" i="10"/>
  <c r="Q56" i="10" s="1"/>
  <c r="S56" i="10" s="1"/>
  <c r="R56" i="10"/>
  <c r="T56" i="10" s="1"/>
  <c r="Q57" i="10"/>
  <c r="R57" i="10"/>
  <c r="T57" i="10" s="1"/>
  <c r="S57" i="10"/>
  <c r="G58" i="10"/>
  <c r="S58" i="10"/>
  <c r="T58" i="10"/>
  <c r="G59" i="10"/>
  <c r="S59" i="10"/>
  <c r="T59" i="10"/>
  <c r="Q60" i="10"/>
  <c r="S60" i="10" s="1"/>
  <c r="R60" i="10"/>
  <c r="T60" i="10" s="1"/>
  <c r="D61" i="10"/>
  <c r="G61" i="10"/>
  <c r="Q61" i="10" s="1"/>
  <c r="S61" i="10" s="1"/>
  <c r="R61" i="10"/>
  <c r="T61" i="10" s="1"/>
  <c r="D62" i="10"/>
  <c r="G62" i="10"/>
  <c r="S62" i="10"/>
  <c r="T62" i="10"/>
  <c r="D63" i="10"/>
  <c r="G63" i="10"/>
  <c r="S63" i="10"/>
  <c r="T63" i="10"/>
  <c r="D64" i="10"/>
  <c r="G64" i="10"/>
  <c r="Q64" i="10" s="1"/>
  <c r="S64" i="10" s="1"/>
  <c r="R64" i="10"/>
  <c r="T64" i="10" s="1"/>
  <c r="D65" i="10"/>
  <c r="G65" i="10"/>
  <c r="Q65" i="10" s="1"/>
  <c r="S65" i="10" s="1"/>
  <c r="R65" i="10"/>
  <c r="T65" i="10" s="1"/>
  <c r="D66" i="10"/>
  <c r="G66" i="10"/>
  <c r="Q66" i="10" s="1"/>
  <c r="S66" i="10" s="1"/>
  <c r="R66" i="10"/>
  <c r="T66" i="10" s="1"/>
  <c r="D67" i="10"/>
  <c r="G67" i="10"/>
  <c r="Q67" i="10" s="1"/>
  <c r="S67" i="10" s="1"/>
  <c r="R67" i="10"/>
  <c r="T67" i="10" s="1"/>
  <c r="D68" i="10"/>
  <c r="G68" i="10"/>
  <c r="Q68" i="10" s="1"/>
  <c r="S68" i="10" s="1"/>
  <c r="R68" i="10"/>
  <c r="T68" i="10" s="1"/>
  <c r="F69" i="10"/>
  <c r="H69" i="10"/>
  <c r="L69" i="10"/>
  <c r="N69" i="10"/>
  <c r="P69" i="10"/>
  <c r="D71" i="10"/>
  <c r="G71" i="10"/>
  <c r="S71" i="10"/>
  <c r="T71" i="10"/>
  <c r="F72" i="10"/>
  <c r="H72" i="10"/>
  <c r="K72" i="10"/>
  <c r="L72" i="10"/>
  <c r="D74" i="10"/>
  <c r="G74" i="10"/>
  <c r="Q74" i="10" s="1"/>
  <c r="S74" i="10" s="1"/>
  <c r="R74" i="10"/>
  <c r="T74" i="10" s="1"/>
  <c r="D75" i="10"/>
  <c r="G75" i="10"/>
  <c r="Q75" i="10"/>
  <c r="S75" i="10" s="1"/>
  <c r="R75" i="10"/>
  <c r="T75" i="10"/>
  <c r="D76" i="10"/>
  <c r="G76" i="10"/>
  <c r="Q76" i="10" s="1"/>
  <c r="S76" i="10" s="1"/>
  <c r="R76" i="10"/>
  <c r="T76" i="10" s="1"/>
  <c r="D77" i="10"/>
  <c r="G77" i="10"/>
  <c r="Q77" i="10"/>
  <c r="S77" i="10" s="1"/>
  <c r="R77" i="10"/>
  <c r="T77" i="10"/>
  <c r="D78" i="10"/>
  <c r="G78" i="10"/>
  <c r="Q78" i="10" s="1"/>
  <c r="S78" i="10" s="1"/>
  <c r="R78" i="10"/>
  <c r="T78" i="10" s="1"/>
  <c r="D79" i="10"/>
  <c r="G79" i="10"/>
  <c r="Q79" i="10"/>
  <c r="S79" i="10" s="1"/>
  <c r="R79" i="10"/>
  <c r="T79" i="10"/>
  <c r="D80" i="10"/>
  <c r="G80" i="10"/>
  <c r="Q80" i="10" s="1"/>
  <c r="S80" i="10" s="1"/>
  <c r="R80" i="10"/>
  <c r="T80" i="10" s="1"/>
  <c r="D81" i="10"/>
  <c r="G81" i="10"/>
  <c r="Q81" i="10"/>
  <c r="S81" i="10" s="1"/>
  <c r="R81" i="10"/>
  <c r="T81" i="10"/>
  <c r="D82" i="10"/>
  <c r="G82" i="10"/>
  <c r="Q82" i="10" s="1"/>
  <c r="S82" i="10" s="1"/>
  <c r="R82" i="10"/>
  <c r="T82" i="10" s="1"/>
  <c r="D83" i="10"/>
  <c r="G83" i="10"/>
  <c r="Q83" i="10"/>
  <c r="S83" i="10" s="1"/>
  <c r="R83" i="10"/>
  <c r="T83" i="10"/>
  <c r="D84" i="10"/>
  <c r="G84" i="10"/>
  <c r="Q84" i="10" s="1"/>
  <c r="S84" i="10" s="1"/>
  <c r="R84" i="10"/>
  <c r="T84" i="10" s="1"/>
  <c r="D85" i="10"/>
  <c r="G85" i="10"/>
  <c r="Q85" i="10"/>
  <c r="S85" i="10" s="1"/>
  <c r="R85" i="10"/>
  <c r="T85" i="10"/>
  <c r="D86" i="10"/>
  <c r="G86" i="10"/>
  <c r="Q86" i="10" s="1"/>
  <c r="S86" i="10" s="1"/>
  <c r="R86" i="10"/>
  <c r="T86" i="10" s="1"/>
  <c r="D87" i="10"/>
  <c r="G87" i="10"/>
  <c r="Q87" i="10"/>
  <c r="S87" i="10" s="1"/>
  <c r="R87" i="10"/>
  <c r="T87" i="10"/>
  <c r="D88" i="10"/>
  <c r="G88" i="10"/>
  <c r="Q88" i="10" s="1"/>
  <c r="S88" i="10" s="1"/>
  <c r="R88" i="10"/>
  <c r="T88" i="10" s="1"/>
  <c r="D89" i="10"/>
  <c r="G89" i="10"/>
  <c r="Q89" i="10"/>
  <c r="S89" i="10" s="1"/>
  <c r="R89" i="10"/>
  <c r="T89" i="10"/>
  <c r="D90" i="10"/>
  <c r="G90" i="10"/>
  <c r="Q90" i="10" s="1"/>
  <c r="S90" i="10" s="1"/>
  <c r="R90" i="10"/>
  <c r="T90" i="10" s="1"/>
  <c r="F91" i="10"/>
  <c r="H91" i="10"/>
  <c r="R91" i="10"/>
  <c r="T72" i="10" l="1"/>
  <c r="R28" i="10"/>
  <c r="T91" i="10"/>
  <c r="T28" i="10"/>
  <c r="T69" i="10"/>
  <c r="R69" i="10"/>
</calcChain>
</file>

<file path=xl/sharedStrings.xml><?xml version="1.0" encoding="utf-8"?>
<sst xmlns="http://schemas.openxmlformats.org/spreadsheetml/2006/main" count="272" uniqueCount="104">
  <si>
    <t>N</t>
  </si>
  <si>
    <t>კომპიუტერი   პენტიუმ 5</t>
  </si>
  <si>
    <t>საოფისე სკამი</t>
  </si>
  <si>
    <t>საოფისე  მაგიდა</t>
  </si>
  <si>
    <t>პრინტერი</t>
  </si>
  <si>
    <t>გისოსი  გასაშლელი</t>
  </si>
  <si>
    <t>საოფისე  მაგიდა მისადგმელით</t>
  </si>
  <si>
    <t>პრინტერი კომბაინი ლაზერული</t>
  </si>
  <si>
    <t>ტელეფონი ოფისის</t>
  </si>
  <si>
    <t>ნოუთბუქი</t>
  </si>
  <si>
    <t>ფოტოაპარატი</t>
  </si>
  <si>
    <t>ბარი</t>
  </si>
  <si>
    <t>ხის ტარები</t>
  </si>
  <si>
    <t>ნიჩაბი</t>
  </si>
  <si>
    <t xml:space="preserve">ნიჩაბი  თოვლის </t>
  </si>
  <si>
    <t>ფოცხი</t>
  </si>
  <si>
    <t>ნაგვის ურნა</t>
  </si>
  <si>
    <t>მიწის ბურღი</t>
  </si>
  <si>
    <t>ხეხილის ნერგები</t>
  </si>
  <si>
    <t>მანქანის მაცივარი</t>
  </si>
  <si>
    <t>ტრანსფორმატორი  მანქანის</t>
  </si>
  <si>
    <t>ფოტოაპარატის ჩიპი</t>
  </si>
  <si>
    <t>წყლის ტუმბო</t>
  </si>
  <si>
    <t>ბანზოცელი</t>
  </si>
  <si>
    <t>ავზი  პლასტმასის</t>
  </si>
  <si>
    <t>შესაწამლი აპარატი</t>
  </si>
  <si>
    <t>ბაღის მაკრატელი</t>
  </si>
  <si>
    <t>ვაზის ნერგები</t>
  </si>
  <si>
    <t>ბოქლომი</t>
  </si>
  <si>
    <t>ურიკა რკინის</t>
  </si>
  <si>
    <t>ელ.გამათბობელი</t>
  </si>
  <si>
    <t>სიმინდის საფქვავი</t>
  </si>
  <si>
    <t>ღორის  სანაშენე  სადგური</t>
  </si>
  <si>
    <t>საგუშაგო</t>
  </si>
  <si>
    <t>ელ. სასწორი</t>
  </si>
  <si>
    <t>მაუსი</t>
  </si>
  <si>
    <t>სეკატორი</t>
  </si>
  <si>
    <t>სათვალე სამუშაო</t>
  </si>
  <si>
    <t>მინი ტრაქტორი</t>
  </si>
  <si>
    <t>პლასტმასის ჭურჭელი</t>
  </si>
  <si>
    <t>ადაპტორი</t>
  </si>
  <si>
    <t>სათლი</t>
  </si>
  <si>
    <t>ღორის დასაჭერი ჯოხი</t>
  </si>
  <si>
    <t>საიდენტიფიკაციო საყურე</t>
  </si>
  <si>
    <t>საიდენტიფიკაციო მაშა</t>
  </si>
  <si>
    <t>ტრაქტორის მისაბმელი</t>
  </si>
  <si>
    <t>მიწის დასამუშავებელი ფრეზი</t>
  </si>
  <si>
    <t>ბურღები</t>
  </si>
  <si>
    <t>ნაკელი</t>
  </si>
  <si>
    <t>ყურძნის გადადმამუშ/ დანადგარი</t>
  </si>
  <si>
    <t>ინტერნეტ მოდემი</t>
  </si>
  <si>
    <t>სასიმინდე</t>
  </si>
  <si>
    <t>ჭა</t>
  </si>
  <si>
    <t>ანძა  წყლის ავზის</t>
  </si>
  <si>
    <t>ღობე სანაშენე სადგურის</t>
  </si>
  <si>
    <t>წყლის გამაცხელებელი არისტონი</t>
  </si>
  <si>
    <t>წყლის ავზი  პლასტმასის 1ტ</t>
  </si>
  <si>
    <t>წყლის  ტუმბო</t>
  </si>
  <si>
    <t>შპალერი აკაციის</t>
  </si>
  <si>
    <t>ელ გაყვანილობის  სისტემა</t>
  </si>
  <si>
    <t>ჭა სარქყავი სისტემით</t>
  </si>
  <si>
    <t>გრძელვადიანი მცირეფასიანი აქტივები</t>
  </si>
  <si>
    <t>სულ</t>
  </si>
  <si>
    <t>ერთჯერადი კათეტერი</t>
  </si>
  <si>
    <t>დარბაზის სკამი 4 ადგოილიანი</t>
  </si>
  <si>
    <t>დარბაზის სკამი 3 ადგოილიანი</t>
  </si>
  <si>
    <t>მაგიდა</t>
  </si>
  <si>
    <t>კარადა</t>
  </si>
  <si>
    <t>მაგიდა პატარა</t>
  </si>
  <si>
    <t>დაფა მაგნიტური</t>
  </si>
  <si>
    <t>Z</t>
  </si>
  <si>
    <t>ცალი</t>
  </si>
  <si>
    <t xml:space="preserve">თანხა   </t>
  </si>
  <si>
    <t>რა-ობა</t>
  </si>
  <si>
    <t>შენიშვნა</t>
  </si>
  <si>
    <t>ბუღალტრული ჩანაწერების  მიხედვით  (ნარჩენი  ღირებულება)</t>
  </si>
  <si>
    <t>სააღრიცხვო დოკუმენტაცის მიხედვით  (საწყისი ღირებულება)</t>
  </si>
  <si>
    <t>ერთეულის ფასი</t>
  </si>
  <si>
    <t>საზომი ერთეული</t>
  </si>
  <si>
    <t>სასაქონლო–მატერიალური ფასეულობების დასახელება</t>
  </si>
  <si>
    <t>ღობე ნაკვეთის პერიმეტრზე</t>
  </si>
  <si>
    <t>სადემონსტ/ნაკვ</t>
  </si>
  <si>
    <t>ა.ვაშალომიძე</t>
  </si>
  <si>
    <t>ოფისი</t>
  </si>
  <si>
    <t>თ.თოიძე</t>
  </si>
  <si>
    <t>ელ. ღუმელი</t>
  </si>
  <si>
    <t>წყლის ტუმბო საწუნწუხე ორმოს</t>
  </si>
  <si>
    <t>ტონა</t>
  </si>
  <si>
    <t>4ც ოფისში</t>
  </si>
  <si>
    <t>თუთის ნერგი</t>
  </si>
  <si>
    <t xml:space="preserve">კარადა </t>
  </si>
  <si>
    <t>მ</t>
  </si>
  <si>
    <t>ძირითადი  საშუალებები</t>
  </si>
  <si>
    <t>ამორტიზირებული ძირითადი აქტივები</t>
  </si>
  <si>
    <t>გადაცემა</t>
  </si>
  <si>
    <t>ააიპ  სერვის ცენტრი</t>
  </si>
  <si>
    <t>ქალაქის ადმინისტ. ერთეული</t>
  </si>
  <si>
    <t>მუნიციპალიტ.  მერია</t>
  </si>
  <si>
    <t>ცხემლისხიდის ადმინისტ.  ერთეული</t>
  </si>
  <si>
    <t>საწყობი</t>
  </si>
  <si>
    <t>ნაშთი</t>
  </si>
  <si>
    <t>ხარჯებში ჩამოწერილი  მატერიალური მარაგები</t>
  </si>
  <si>
    <t>ეპარქია</t>
  </si>
  <si>
    <t>მატერიალური ფასეულობების ნუსხა.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</si>
</sst>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2"/>
      <name val="Calibri"/>
      <family val="2"/>
      <scheme val="minor"/>
    </font>
    <font>
      <b/>
      <sz val="12"/>
      <color rgb="FF000000"/>
      <name val="BPG Arial"/>
    </font>
    <font>
      <b/>
      <sz val="11"/>
      <color rgb="FF000000"/>
      <name val="Geo_Times"/>
      <family val="1"/>
    </font>
    <font>
      <b/>
      <sz val="11"/>
      <name val="Arial"/>
      <family val="2"/>
      <charset val="204"/>
    </font>
    <font>
      <b/>
      <sz val="14"/>
      <name val="SPLiteraturuly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0" fontId="9" fillId="0" borderId="0"/>
  </cellStyleXfs>
  <cellXfs count="81">
    <xf numFmtId="0" fontId="0" fillId="0" borderId="0" xfId="0"/>
    <xf numFmtId="0" fontId="2" fillId="3" borderId="0" xfId="0" applyFont="1" applyFill="1"/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2" fontId="2" fillId="3" borderId="0" xfId="0" applyNumberFormat="1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 wrapText="1"/>
    </xf>
    <xf numFmtId="2" fontId="4" fillId="3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3" fillId="3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94"/>
  <sheetViews>
    <sheetView tabSelected="1" view="pageBreakPreview" zoomScaleNormal="100" zoomScaleSheetLayoutView="100" workbookViewId="0">
      <selection activeCell="B1" sqref="B1:U1"/>
    </sheetView>
  </sheetViews>
  <sheetFormatPr defaultColWidth="9.140625" defaultRowHeight="15.75"/>
  <cols>
    <col min="1" max="1" width="5.42578125" style="2" customWidth="1"/>
    <col min="2" max="2" width="45" style="3" customWidth="1"/>
    <col min="3" max="3" width="9.42578125" style="2" customWidth="1"/>
    <col min="4" max="4" width="8" style="2" hidden="1" customWidth="1"/>
    <col min="5" max="5" width="9.42578125" style="2" customWidth="1"/>
    <col min="6" max="6" width="13.42578125" style="2" customWidth="1"/>
    <col min="7" max="7" width="8.85546875" style="2" customWidth="1"/>
    <col min="8" max="8" width="11.7109375" style="2" customWidth="1"/>
    <col min="9" max="9" width="9.140625" style="2" hidden="1" customWidth="1"/>
    <col min="10" max="10" width="10.5703125" style="2" hidden="1" customWidth="1"/>
    <col min="11" max="11" width="8.85546875" style="2" hidden="1" customWidth="1"/>
    <col min="12" max="12" width="0" style="2" hidden="1" customWidth="1"/>
    <col min="13" max="13" width="8.5703125" style="2" hidden="1" customWidth="1"/>
    <col min="14" max="14" width="0" style="2" hidden="1" customWidth="1"/>
    <col min="15" max="15" width="8.5703125" style="2" hidden="1" customWidth="1"/>
    <col min="16" max="16" width="0" style="2" hidden="1" customWidth="1"/>
    <col min="17" max="17" width="8.5703125" style="2" customWidth="1"/>
    <col min="18" max="18" width="12.42578125" style="2" customWidth="1"/>
    <col min="19" max="19" width="10.85546875" style="2" hidden="1" customWidth="1"/>
    <col min="20" max="20" width="13.5703125" style="2" hidden="1" customWidth="1"/>
    <col min="21" max="21" width="24" style="2" customWidth="1"/>
    <col min="22" max="22" width="13.42578125" style="1" customWidth="1"/>
    <col min="23" max="16384" width="9.140625" style="1"/>
  </cols>
  <sheetData>
    <row r="1" spans="1:21" ht="33" customHeight="1">
      <c r="A1" s="26"/>
      <c r="B1" s="65" t="s">
        <v>103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39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ht="30" customHeight="1">
      <c r="A3" s="67" t="s">
        <v>0</v>
      </c>
      <c r="B3" s="67" t="s">
        <v>79</v>
      </c>
      <c r="C3" s="67" t="s">
        <v>78</v>
      </c>
      <c r="D3" s="67" t="s">
        <v>77</v>
      </c>
      <c r="E3" s="68" t="s">
        <v>76</v>
      </c>
      <c r="F3" s="68"/>
      <c r="G3" s="68" t="s">
        <v>75</v>
      </c>
      <c r="H3" s="68"/>
      <c r="I3" s="69" t="s">
        <v>94</v>
      </c>
      <c r="J3" s="70"/>
      <c r="K3" s="70"/>
      <c r="L3" s="70"/>
      <c r="M3" s="70"/>
      <c r="N3" s="70"/>
      <c r="O3" s="70"/>
      <c r="P3" s="70"/>
      <c r="Q3" s="70"/>
      <c r="R3" s="71"/>
      <c r="S3" s="72" t="s">
        <v>100</v>
      </c>
      <c r="T3" s="73"/>
      <c r="U3" s="76" t="s">
        <v>74</v>
      </c>
    </row>
    <row r="4" spans="1:21" s="21" customFormat="1" ht="57" customHeight="1">
      <c r="A4" s="67"/>
      <c r="B4" s="67"/>
      <c r="C4" s="67"/>
      <c r="D4" s="67"/>
      <c r="E4" s="68"/>
      <c r="F4" s="68"/>
      <c r="G4" s="68"/>
      <c r="H4" s="68"/>
      <c r="I4" s="79" t="s">
        <v>95</v>
      </c>
      <c r="J4" s="80"/>
      <c r="K4" s="79" t="s">
        <v>96</v>
      </c>
      <c r="L4" s="80"/>
      <c r="M4" s="79" t="s">
        <v>98</v>
      </c>
      <c r="N4" s="80"/>
      <c r="O4" s="79" t="s">
        <v>97</v>
      </c>
      <c r="P4" s="80"/>
      <c r="Q4" s="79" t="s">
        <v>102</v>
      </c>
      <c r="R4" s="80"/>
      <c r="S4" s="74"/>
      <c r="T4" s="75"/>
      <c r="U4" s="77"/>
    </row>
    <row r="5" spans="1:21" s="15" customFormat="1" ht="25.5" customHeight="1">
      <c r="A5" s="67"/>
      <c r="B5" s="67"/>
      <c r="C5" s="67"/>
      <c r="D5" s="67"/>
      <c r="E5" s="27" t="s">
        <v>73</v>
      </c>
      <c r="F5" s="27" t="s">
        <v>72</v>
      </c>
      <c r="G5" s="27" t="s">
        <v>73</v>
      </c>
      <c r="H5" s="27" t="s">
        <v>72</v>
      </c>
      <c r="I5" s="27" t="s">
        <v>73</v>
      </c>
      <c r="J5" s="27" t="s">
        <v>72</v>
      </c>
      <c r="K5" s="27" t="s">
        <v>73</v>
      </c>
      <c r="L5" s="27" t="s">
        <v>72</v>
      </c>
      <c r="M5" s="27" t="s">
        <v>73</v>
      </c>
      <c r="N5" s="27" t="s">
        <v>72</v>
      </c>
      <c r="O5" s="27" t="s">
        <v>73</v>
      </c>
      <c r="P5" s="27" t="s">
        <v>72</v>
      </c>
      <c r="Q5" s="27" t="s">
        <v>73</v>
      </c>
      <c r="R5" s="27" t="s">
        <v>72</v>
      </c>
      <c r="S5" s="27" t="s">
        <v>73</v>
      </c>
      <c r="T5" s="27" t="s">
        <v>72</v>
      </c>
      <c r="U5" s="78"/>
    </row>
    <row r="6" spans="1:21" s="15" customFormat="1" ht="25.5" customHeight="1">
      <c r="A6" s="60" t="s">
        <v>92</v>
      </c>
      <c r="B6" s="60"/>
      <c r="C6" s="60"/>
      <c r="D6" s="61"/>
      <c r="E6" s="42"/>
      <c r="F6" s="43"/>
      <c r="G6" s="43"/>
      <c r="H6" s="43"/>
      <c r="I6" s="27"/>
      <c r="J6" s="27"/>
      <c r="K6" s="31"/>
      <c r="L6" s="51"/>
      <c r="M6" s="31"/>
      <c r="N6" s="51"/>
      <c r="O6" s="31"/>
      <c r="P6" s="51"/>
      <c r="Q6" s="31"/>
      <c r="R6" s="51"/>
      <c r="S6" s="31"/>
      <c r="T6" s="51"/>
      <c r="U6" s="53"/>
    </row>
    <row r="7" spans="1:21" ht="29.25" customHeight="1">
      <c r="A7" s="11">
        <v>1</v>
      </c>
      <c r="B7" s="18" t="s">
        <v>32</v>
      </c>
      <c r="C7" s="9" t="s">
        <v>71</v>
      </c>
      <c r="D7" s="54">
        <f t="shared" ref="D7:D15" si="0">F7/E7</f>
        <v>38196.29</v>
      </c>
      <c r="E7" s="23">
        <v>1</v>
      </c>
      <c r="F7" s="2">
        <v>38196.29</v>
      </c>
      <c r="G7" s="7">
        <f t="shared" ref="G7:G15" si="1">E7</f>
        <v>1</v>
      </c>
      <c r="H7" s="54">
        <v>36248.28</v>
      </c>
      <c r="I7" s="7"/>
      <c r="J7" s="54"/>
      <c r="K7" s="6"/>
      <c r="L7" s="6"/>
      <c r="M7" s="6"/>
      <c r="N7" s="6"/>
      <c r="O7" s="6"/>
      <c r="P7" s="6"/>
      <c r="Q7" s="44">
        <f t="shared" ref="Q7:Q17" si="2">E7</f>
        <v>1</v>
      </c>
      <c r="R7" s="6">
        <f t="shared" ref="R7:R17" si="3">H7</f>
        <v>36248.28</v>
      </c>
      <c r="S7" s="44">
        <f t="shared" ref="S7:S27" si="4">E7-I7-K7-M7-O7-Q7</f>
        <v>0</v>
      </c>
      <c r="T7" s="6">
        <f t="shared" ref="T7:T27" si="5">H7-J7-L7-N7-P7-R7</f>
        <v>0</v>
      </c>
      <c r="U7" s="54" t="s">
        <v>81</v>
      </c>
    </row>
    <row r="8" spans="1:21" ht="29.25" customHeight="1">
      <c r="A8" s="11">
        <v>2</v>
      </c>
      <c r="B8" s="18" t="s">
        <v>51</v>
      </c>
      <c r="C8" s="9" t="s">
        <v>71</v>
      </c>
      <c r="D8" s="54">
        <f t="shared" si="0"/>
        <v>8481.16</v>
      </c>
      <c r="E8" s="23">
        <v>1</v>
      </c>
      <c r="F8" s="54">
        <v>8481.16</v>
      </c>
      <c r="G8" s="7">
        <f t="shared" si="1"/>
        <v>1</v>
      </c>
      <c r="H8" s="54">
        <v>7717.86</v>
      </c>
      <c r="I8" s="7"/>
      <c r="J8" s="54"/>
      <c r="K8" s="6"/>
      <c r="L8" s="6"/>
      <c r="M8" s="6"/>
      <c r="N8" s="6"/>
      <c r="O8" s="6"/>
      <c r="P8" s="6"/>
      <c r="Q8" s="44">
        <f t="shared" si="2"/>
        <v>1</v>
      </c>
      <c r="R8" s="6">
        <f t="shared" si="3"/>
        <v>7717.86</v>
      </c>
      <c r="S8" s="44">
        <f t="shared" si="4"/>
        <v>0</v>
      </c>
      <c r="T8" s="6">
        <f t="shared" si="5"/>
        <v>0</v>
      </c>
      <c r="U8" s="54" t="s">
        <v>81</v>
      </c>
    </row>
    <row r="9" spans="1:21" ht="29.25" customHeight="1">
      <c r="A9" s="11">
        <v>3</v>
      </c>
      <c r="B9" s="18" t="s">
        <v>33</v>
      </c>
      <c r="C9" s="9" t="s">
        <v>71</v>
      </c>
      <c r="D9" s="54">
        <f t="shared" si="0"/>
        <v>4838.71</v>
      </c>
      <c r="E9" s="24">
        <v>1</v>
      </c>
      <c r="F9" s="9">
        <v>4838.71</v>
      </c>
      <c r="G9" s="7">
        <f t="shared" si="1"/>
        <v>1</v>
      </c>
      <c r="H9" s="20">
        <v>4591.9399999999996</v>
      </c>
      <c r="I9" s="7"/>
      <c r="J9" s="54"/>
      <c r="K9" s="6"/>
      <c r="L9" s="6"/>
      <c r="M9" s="6"/>
      <c r="N9" s="6"/>
      <c r="O9" s="6"/>
      <c r="P9" s="6"/>
      <c r="Q9" s="44">
        <f t="shared" si="2"/>
        <v>1</v>
      </c>
      <c r="R9" s="6">
        <f t="shared" si="3"/>
        <v>4591.9399999999996</v>
      </c>
      <c r="S9" s="44">
        <f t="shared" si="4"/>
        <v>0</v>
      </c>
      <c r="T9" s="6">
        <f t="shared" si="5"/>
        <v>0</v>
      </c>
      <c r="U9" s="54" t="s">
        <v>81</v>
      </c>
    </row>
    <row r="10" spans="1:21" ht="29.25" customHeight="1">
      <c r="A10" s="11">
        <v>4</v>
      </c>
      <c r="B10" s="18" t="s">
        <v>59</v>
      </c>
      <c r="C10" s="9" t="s">
        <v>71</v>
      </c>
      <c r="D10" s="54">
        <f t="shared" si="0"/>
        <v>2310</v>
      </c>
      <c r="E10" s="22">
        <v>1</v>
      </c>
      <c r="F10" s="54">
        <v>2310</v>
      </c>
      <c r="G10" s="7">
        <f t="shared" si="1"/>
        <v>1</v>
      </c>
      <c r="H10" s="20">
        <v>2150.61</v>
      </c>
      <c r="I10" s="7"/>
      <c r="J10" s="54"/>
      <c r="K10" s="6"/>
      <c r="L10" s="6"/>
      <c r="M10" s="6"/>
      <c r="N10" s="6"/>
      <c r="O10" s="6"/>
      <c r="P10" s="6"/>
      <c r="Q10" s="44">
        <f t="shared" si="2"/>
        <v>1</v>
      </c>
      <c r="R10" s="6">
        <f t="shared" si="3"/>
        <v>2150.61</v>
      </c>
      <c r="S10" s="44">
        <f t="shared" si="4"/>
        <v>0</v>
      </c>
      <c r="T10" s="6">
        <f t="shared" si="5"/>
        <v>0</v>
      </c>
      <c r="U10" s="54" t="s">
        <v>81</v>
      </c>
    </row>
    <row r="11" spans="1:21" ht="29.25" customHeight="1">
      <c r="A11" s="11">
        <v>5</v>
      </c>
      <c r="B11" s="18" t="s">
        <v>53</v>
      </c>
      <c r="C11" s="9" t="s">
        <v>71</v>
      </c>
      <c r="D11" s="54">
        <f t="shared" si="0"/>
        <v>1215.31</v>
      </c>
      <c r="E11" s="25">
        <v>1</v>
      </c>
      <c r="F11" s="54">
        <v>1215.31</v>
      </c>
      <c r="G11" s="7">
        <f t="shared" si="1"/>
        <v>1</v>
      </c>
      <c r="H11" s="20">
        <v>1036.6600000000001</v>
      </c>
      <c r="I11" s="7"/>
      <c r="J11" s="54"/>
      <c r="K11" s="6"/>
      <c r="L11" s="6"/>
      <c r="M11" s="6"/>
      <c r="N11" s="6"/>
      <c r="O11" s="6"/>
      <c r="P11" s="6"/>
      <c r="Q11" s="44">
        <f t="shared" si="2"/>
        <v>1</v>
      </c>
      <c r="R11" s="6">
        <f t="shared" si="3"/>
        <v>1036.6600000000001</v>
      </c>
      <c r="S11" s="44">
        <f t="shared" si="4"/>
        <v>0</v>
      </c>
      <c r="T11" s="6">
        <f t="shared" si="5"/>
        <v>0</v>
      </c>
      <c r="U11" s="54" t="s">
        <v>81</v>
      </c>
    </row>
    <row r="12" spans="1:21" ht="29.25" customHeight="1">
      <c r="A12" s="11">
        <v>6</v>
      </c>
      <c r="B12" s="18" t="s">
        <v>54</v>
      </c>
      <c r="C12" s="9" t="s">
        <v>71</v>
      </c>
      <c r="D12" s="54">
        <f t="shared" si="0"/>
        <v>5145.6000000000004</v>
      </c>
      <c r="E12" s="25">
        <v>1</v>
      </c>
      <c r="F12" s="54">
        <v>5145.6000000000004</v>
      </c>
      <c r="G12" s="7">
        <f t="shared" si="1"/>
        <v>1</v>
      </c>
      <c r="H12" s="20">
        <v>4559</v>
      </c>
      <c r="I12" s="7"/>
      <c r="J12" s="54"/>
      <c r="K12" s="6"/>
      <c r="L12" s="6"/>
      <c r="M12" s="6"/>
      <c r="N12" s="6"/>
      <c r="O12" s="6"/>
      <c r="P12" s="6"/>
      <c r="Q12" s="44">
        <f t="shared" si="2"/>
        <v>1</v>
      </c>
      <c r="R12" s="6">
        <f t="shared" si="3"/>
        <v>4559</v>
      </c>
      <c r="S12" s="44">
        <f t="shared" si="4"/>
        <v>0</v>
      </c>
      <c r="T12" s="6">
        <f t="shared" si="5"/>
        <v>0</v>
      </c>
      <c r="U12" s="54" t="s">
        <v>81</v>
      </c>
    </row>
    <row r="13" spans="1:21" ht="29.25" customHeight="1">
      <c r="A13" s="11">
        <v>7</v>
      </c>
      <c r="B13" s="18" t="s">
        <v>80</v>
      </c>
      <c r="C13" s="9" t="s">
        <v>91</v>
      </c>
      <c r="D13" s="54">
        <f t="shared" si="0"/>
        <v>9.1</v>
      </c>
      <c r="E13" s="25">
        <v>140</v>
      </c>
      <c r="F13" s="9">
        <v>1274</v>
      </c>
      <c r="G13" s="7">
        <f t="shared" si="1"/>
        <v>140</v>
      </c>
      <c r="H13" s="20">
        <v>1128.76</v>
      </c>
      <c r="I13" s="7"/>
      <c r="J13" s="54"/>
      <c r="K13" s="6"/>
      <c r="L13" s="6"/>
      <c r="M13" s="6"/>
      <c r="N13" s="6"/>
      <c r="O13" s="6"/>
      <c r="P13" s="6"/>
      <c r="Q13" s="44">
        <f t="shared" si="2"/>
        <v>140</v>
      </c>
      <c r="R13" s="6">
        <f t="shared" si="3"/>
        <v>1128.76</v>
      </c>
      <c r="S13" s="44">
        <f t="shared" si="4"/>
        <v>0</v>
      </c>
      <c r="T13" s="6">
        <f t="shared" si="5"/>
        <v>0</v>
      </c>
      <c r="U13" s="54" t="s">
        <v>81</v>
      </c>
    </row>
    <row r="14" spans="1:21" ht="29.25" customHeight="1">
      <c r="A14" s="11">
        <v>8</v>
      </c>
      <c r="B14" s="18" t="s">
        <v>52</v>
      </c>
      <c r="C14" s="9" t="s">
        <v>71</v>
      </c>
      <c r="D14" s="54">
        <f t="shared" si="0"/>
        <v>3277.37</v>
      </c>
      <c r="E14" s="22">
        <v>1</v>
      </c>
      <c r="F14" s="8">
        <v>3277.37</v>
      </c>
      <c r="G14" s="7">
        <f t="shared" si="1"/>
        <v>1</v>
      </c>
      <c r="H14" s="20">
        <v>2992.24</v>
      </c>
      <c r="I14" s="7"/>
      <c r="J14" s="54"/>
      <c r="K14" s="6"/>
      <c r="L14" s="6"/>
      <c r="M14" s="6"/>
      <c r="N14" s="6"/>
      <c r="O14" s="6"/>
      <c r="P14" s="6"/>
      <c r="Q14" s="44">
        <f t="shared" si="2"/>
        <v>1</v>
      </c>
      <c r="R14" s="6">
        <f t="shared" si="3"/>
        <v>2992.24</v>
      </c>
      <c r="S14" s="44">
        <f t="shared" si="4"/>
        <v>0</v>
      </c>
      <c r="T14" s="6">
        <f t="shared" si="5"/>
        <v>0</v>
      </c>
      <c r="U14" s="54" t="s">
        <v>81</v>
      </c>
    </row>
    <row r="15" spans="1:21" ht="29.25" customHeight="1">
      <c r="A15" s="11">
        <v>9</v>
      </c>
      <c r="B15" s="18" t="s">
        <v>60</v>
      </c>
      <c r="C15" s="9" t="s">
        <v>71</v>
      </c>
      <c r="D15" s="54">
        <f t="shared" si="0"/>
        <v>613.29999999999995</v>
      </c>
      <c r="E15" s="14">
        <v>1</v>
      </c>
      <c r="F15" s="8">
        <v>613.29999999999995</v>
      </c>
      <c r="G15" s="7">
        <f t="shared" si="1"/>
        <v>1</v>
      </c>
      <c r="H15" s="20">
        <v>559.94000000000005</v>
      </c>
      <c r="I15" s="7"/>
      <c r="J15" s="54"/>
      <c r="K15" s="6"/>
      <c r="L15" s="6"/>
      <c r="M15" s="6"/>
      <c r="N15" s="6"/>
      <c r="O15" s="6"/>
      <c r="P15" s="6"/>
      <c r="Q15" s="44">
        <f t="shared" si="2"/>
        <v>1</v>
      </c>
      <c r="R15" s="6">
        <f t="shared" si="3"/>
        <v>559.94000000000005</v>
      </c>
      <c r="S15" s="44">
        <f t="shared" si="4"/>
        <v>0</v>
      </c>
      <c r="T15" s="6">
        <f t="shared" si="5"/>
        <v>0</v>
      </c>
      <c r="U15" s="54" t="s">
        <v>81</v>
      </c>
    </row>
    <row r="16" spans="1:21" ht="29.25" customHeight="1">
      <c r="A16" s="11">
        <v>10</v>
      </c>
      <c r="B16" s="18" t="s">
        <v>58</v>
      </c>
      <c r="C16" s="9" t="s">
        <v>71</v>
      </c>
      <c r="D16" s="54"/>
      <c r="E16" s="17"/>
      <c r="F16" s="54">
        <v>6666</v>
      </c>
      <c r="G16" s="7"/>
      <c r="H16" s="20">
        <v>6332.7</v>
      </c>
      <c r="I16" s="7"/>
      <c r="J16" s="54"/>
      <c r="K16" s="6"/>
      <c r="L16" s="6"/>
      <c r="M16" s="6"/>
      <c r="N16" s="6"/>
      <c r="O16" s="6"/>
      <c r="P16" s="6"/>
      <c r="Q16" s="44">
        <f t="shared" si="2"/>
        <v>0</v>
      </c>
      <c r="R16" s="6">
        <f t="shared" si="3"/>
        <v>6332.7</v>
      </c>
      <c r="S16" s="44">
        <f t="shared" si="4"/>
        <v>0</v>
      </c>
      <c r="T16" s="6">
        <f t="shared" si="5"/>
        <v>0</v>
      </c>
      <c r="U16" s="54" t="s">
        <v>81</v>
      </c>
    </row>
    <row r="17" spans="1:21" ht="29.25" customHeight="1">
      <c r="A17" s="11">
        <v>11</v>
      </c>
      <c r="B17" s="18" t="s">
        <v>49</v>
      </c>
      <c r="C17" s="9" t="s">
        <v>71</v>
      </c>
      <c r="D17" s="54">
        <f t="shared" ref="D17:D26" si="6">F17/E17</f>
        <v>2500</v>
      </c>
      <c r="E17" s="14">
        <v>1</v>
      </c>
      <c r="F17" s="8">
        <v>2500</v>
      </c>
      <c r="G17" s="7">
        <f t="shared" ref="G17:G26" si="7">E17</f>
        <v>1</v>
      </c>
      <c r="H17" s="20">
        <v>1060</v>
      </c>
      <c r="I17" s="7"/>
      <c r="J17" s="54"/>
      <c r="K17" s="6"/>
      <c r="L17" s="6"/>
      <c r="M17" s="6"/>
      <c r="N17" s="6"/>
      <c r="O17" s="6"/>
      <c r="P17" s="6"/>
      <c r="Q17" s="44">
        <f t="shared" si="2"/>
        <v>1</v>
      </c>
      <c r="R17" s="6">
        <f t="shared" si="3"/>
        <v>1060</v>
      </c>
      <c r="S17" s="44">
        <f t="shared" si="4"/>
        <v>0</v>
      </c>
      <c r="T17" s="6">
        <f t="shared" si="5"/>
        <v>0</v>
      </c>
      <c r="U17" s="6" t="s">
        <v>82</v>
      </c>
    </row>
    <row r="18" spans="1:21" ht="29.25" hidden="1" customHeight="1">
      <c r="A18" s="11">
        <v>12</v>
      </c>
      <c r="B18" s="18" t="s">
        <v>9</v>
      </c>
      <c r="C18" s="9" t="s">
        <v>71</v>
      </c>
      <c r="D18" s="54">
        <f t="shared" si="6"/>
        <v>909</v>
      </c>
      <c r="E18" s="14">
        <v>1</v>
      </c>
      <c r="F18" s="8">
        <v>909</v>
      </c>
      <c r="G18" s="7">
        <f t="shared" si="7"/>
        <v>1</v>
      </c>
      <c r="H18" s="20">
        <v>181.8</v>
      </c>
      <c r="I18" s="7">
        <f>G18</f>
        <v>1</v>
      </c>
      <c r="J18" s="20">
        <v>181.8</v>
      </c>
      <c r="K18" s="6"/>
      <c r="L18" s="6"/>
      <c r="M18" s="6"/>
      <c r="N18" s="6"/>
      <c r="O18" s="6"/>
      <c r="P18" s="44"/>
      <c r="Q18" s="44"/>
      <c r="R18" s="6"/>
      <c r="S18" s="44">
        <f t="shared" si="4"/>
        <v>0</v>
      </c>
      <c r="T18" s="6">
        <f t="shared" si="5"/>
        <v>0</v>
      </c>
      <c r="U18" s="6"/>
    </row>
    <row r="19" spans="1:21" ht="29.25" customHeight="1">
      <c r="A19" s="11">
        <v>12</v>
      </c>
      <c r="B19" s="18" t="s">
        <v>19</v>
      </c>
      <c r="C19" s="9" t="s">
        <v>71</v>
      </c>
      <c r="D19" s="54">
        <f t="shared" si="6"/>
        <v>1367</v>
      </c>
      <c r="E19" s="54">
        <v>1</v>
      </c>
      <c r="F19" s="19">
        <v>1367</v>
      </c>
      <c r="G19" s="7">
        <f t="shared" si="7"/>
        <v>1</v>
      </c>
      <c r="H19" s="20">
        <v>1022.52</v>
      </c>
      <c r="I19" s="7"/>
      <c r="J19" s="54"/>
      <c r="K19" s="6"/>
      <c r="L19" s="6"/>
      <c r="M19" s="6"/>
      <c r="N19" s="6"/>
      <c r="O19" s="6"/>
      <c r="P19" s="6"/>
      <c r="Q19" s="44">
        <f>E19</f>
        <v>1</v>
      </c>
      <c r="R19" s="6">
        <f>H19</f>
        <v>1022.52</v>
      </c>
      <c r="S19" s="44">
        <f t="shared" si="4"/>
        <v>0</v>
      </c>
      <c r="T19" s="6">
        <f t="shared" si="5"/>
        <v>0</v>
      </c>
      <c r="U19" s="6" t="s">
        <v>99</v>
      </c>
    </row>
    <row r="20" spans="1:21" ht="29.25" customHeight="1">
      <c r="A20" s="11">
        <v>13</v>
      </c>
      <c r="B20" s="18" t="s">
        <v>31</v>
      </c>
      <c r="C20" s="9" t="s">
        <v>71</v>
      </c>
      <c r="D20" s="54">
        <f t="shared" si="6"/>
        <v>1450</v>
      </c>
      <c r="E20" s="54">
        <v>1</v>
      </c>
      <c r="F20" s="19">
        <v>1450</v>
      </c>
      <c r="G20" s="7">
        <f t="shared" si="7"/>
        <v>1</v>
      </c>
      <c r="H20" s="55">
        <v>1.45</v>
      </c>
      <c r="I20" s="7"/>
      <c r="J20" s="54"/>
      <c r="K20" s="6"/>
      <c r="L20" s="6"/>
      <c r="M20" s="6"/>
      <c r="N20" s="6"/>
      <c r="O20" s="6"/>
      <c r="P20" s="6"/>
      <c r="Q20" s="44">
        <f>E20</f>
        <v>1</v>
      </c>
      <c r="R20" s="6">
        <f>H20</f>
        <v>1.45</v>
      </c>
      <c r="S20" s="44">
        <f t="shared" si="4"/>
        <v>0</v>
      </c>
      <c r="T20" s="6">
        <f t="shared" si="5"/>
        <v>0</v>
      </c>
      <c r="U20" s="6" t="s">
        <v>83</v>
      </c>
    </row>
    <row r="21" spans="1:21" ht="29.25" hidden="1" customHeight="1">
      <c r="A21" s="11">
        <v>15</v>
      </c>
      <c r="B21" s="18" t="s">
        <v>45</v>
      </c>
      <c r="C21" s="9" t="s">
        <v>71</v>
      </c>
      <c r="D21" s="54">
        <f t="shared" si="6"/>
        <v>800</v>
      </c>
      <c r="E21" s="14">
        <v>1</v>
      </c>
      <c r="F21" s="8">
        <v>800</v>
      </c>
      <c r="G21" s="7">
        <f t="shared" si="7"/>
        <v>1</v>
      </c>
      <c r="H21" s="20">
        <v>592</v>
      </c>
      <c r="I21" s="7"/>
      <c r="J21" s="54"/>
      <c r="K21" s="6"/>
      <c r="L21" s="6"/>
      <c r="M21" s="6"/>
      <c r="N21" s="6"/>
      <c r="O21" s="6"/>
      <c r="P21" s="6"/>
      <c r="Q21" s="44"/>
      <c r="R21" s="6"/>
      <c r="S21" s="44">
        <f t="shared" si="4"/>
        <v>1</v>
      </c>
      <c r="T21" s="6">
        <f t="shared" si="5"/>
        <v>592</v>
      </c>
      <c r="U21" s="6" t="s">
        <v>84</v>
      </c>
    </row>
    <row r="22" spans="1:21" ht="29.25" hidden="1" customHeight="1">
      <c r="A22" s="11">
        <v>16</v>
      </c>
      <c r="B22" s="18" t="s">
        <v>38</v>
      </c>
      <c r="C22" s="9" t="s">
        <v>71</v>
      </c>
      <c r="D22" s="54">
        <f t="shared" si="6"/>
        <v>11000</v>
      </c>
      <c r="E22" s="14">
        <v>1</v>
      </c>
      <c r="F22" s="8">
        <v>11000</v>
      </c>
      <c r="G22" s="7">
        <f t="shared" si="7"/>
        <v>1</v>
      </c>
      <c r="H22" s="20">
        <v>8008</v>
      </c>
      <c r="I22" s="7"/>
      <c r="J22" s="54"/>
      <c r="K22" s="6"/>
      <c r="L22" s="6"/>
      <c r="M22" s="6"/>
      <c r="N22" s="6"/>
      <c r="O22" s="6"/>
      <c r="P22" s="6"/>
      <c r="Q22" s="44"/>
      <c r="R22" s="6"/>
      <c r="S22" s="44">
        <f t="shared" si="4"/>
        <v>1</v>
      </c>
      <c r="T22" s="6">
        <f t="shared" si="5"/>
        <v>8008</v>
      </c>
      <c r="U22" s="6" t="s">
        <v>84</v>
      </c>
    </row>
    <row r="23" spans="1:21" ht="29.25" customHeight="1">
      <c r="A23" s="11">
        <v>14</v>
      </c>
      <c r="B23" s="18" t="s">
        <v>18</v>
      </c>
      <c r="C23" s="9" t="s">
        <v>71</v>
      </c>
      <c r="D23" s="54">
        <f t="shared" si="6"/>
        <v>6</v>
      </c>
      <c r="E23" s="14">
        <v>200</v>
      </c>
      <c r="F23" s="8">
        <v>1200</v>
      </c>
      <c r="G23" s="7">
        <f t="shared" si="7"/>
        <v>200</v>
      </c>
      <c r="H23" s="20">
        <v>1200</v>
      </c>
      <c r="I23" s="7"/>
      <c r="J23" s="54"/>
      <c r="K23" s="6"/>
      <c r="L23" s="6"/>
      <c r="M23" s="6"/>
      <c r="N23" s="6"/>
      <c r="O23" s="6"/>
      <c r="P23" s="6"/>
      <c r="Q23" s="44">
        <f>E23</f>
        <v>200</v>
      </c>
      <c r="R23" s="6">
        <f>H23</f>
        <v>1200</v>
      </c>
      <c r="S23" s="44">
        <f t="shared" si="4"/>
        <v>0</v>
      </c>
      <c r="T23" s="6">
        <f t="shared" si="5"/>
        <v>0</v>
      </c>
      <c r="U23" s="6" t="s">
        <v>81</v>
      </c>
    </row>
    <row r="24" spans="1:21" ht="29.25" customHeight="1">
      <c r="A24" s="11">
        <v>15</v>
      </c>
      <c r="B24" s="18" t="s">
        <v>27</v>
      </c>
      <c r="C24" s="9" t="s">
        <v>71</v>
      </c>
      <c r="D24" s="54">
        <f t="shared" si="6"/>
        <v>2</v>
      </c>
      <c r="E24" s="14">
        <v>400</v>
      </c>
      <c r="F24" s="8">
        <v>800</v>
      </c>
      <c r="G24" s="7">
        <f t="shared" si="7"/>
        <v>400</v>
      </c>
      <c r="H24" s="20">
        <v>800</v>
      </c>
      <c r="I24" s="7"/>
      <c r="J24" s="54"/>
      <c r="K24" s="6"/>
      <c r="L24" s="6"/>
      <c r="M24" s="6"/>
      <c r="N24" s="6"/>
      <c r="O24" s="6"/>
      <c r="P24" s="6"/>
      <c r="Q24" s="44">
        <f>E24</f>
        <v>400</v>
      </c>
      <c r="R24" s="6">
        <f>H24</f>
        <v>800</v>
      </c>
      <c r="S24" s="44">
        <f t="shared" si="4"/>
        <v>0</v>
      </c>
      <c r="T24" s="6">
        <f t="shared" si="5"/>
        <v>0</v>
      </c>
      <c r="U24" s="6" t="s">
        <v>81</v>
      </c>
    </row>
    <row r="25" spans="1:21" ht="29.25" customHeight="1">
      <c r="A25" s="11">
        <v>16</v>
      </c>
      <c r="B25" s="18" t="s">
        <v>27</v>
      </c>
      <c r="C25" s="9" t="s">
        <v>71</v>
      </c>
      <c r="D25" s="54">
        <f t="shared" si="6"/>
        <v>2</v>
      </c>
      <c r="E25" s="14">
        <v>30</v>
      </c>
      <c r="F25" s="2">
        <v>60</v>
      </c>
      <c r="G25" s="7">
        <f t="shared" si="7"/>
        <v>30</v>
      </c>
      <c r="H25" s="9">
        <v>60</v>
      </c>
      <c r="I25" s="7"/>
      <c r="J25" s="54"/>
      <c r="K25" s="6"/>
      <c r="L25" s="6"/>
      <c r="M25" s="6"/>
      <c r="N25" s="6"/>
      <c r="O25" s="6"/>
      <c r="P25" s="6"/>
      <c r="Q25" s="44">
        <f>E25</f>
        <v>30</v>
      </c>
      <c r="R25" s="6">
        <f>H25</f>
        <v>60</v>
      </c>
      <c r="S25" s="44">
        <f t="shared" si="4"/>
        <v>0</v>
      </c>
      <c r="T25" s="6">
        <f t="shared" si="5"/>
        <v>0</v>
      </c>
      <c r="U25" s="6" t="s">
        <v>81</v>
      </c>
    </row>
    <row r="26" spans="1:21" ht="29.25" customHeight="1">
      <c r="A26" s="11">
        <v>17</v>
      </c>
      <c r="B26" s="18" t="s">
        <v>27</v>
      </c>
      <c r="C26" s="9" t="s">
        <v>71</v>
      </c>
      <c r="D26" s="54">
        <f t="shared" si="6"/>
        <v>3.2240000000000002</v>
      </c>
      <c r="E26" s="54">
        <v>125</v>
      </c>
      <c r="F26" s="19">
        <v>403</v>
      </c>
      <c r="G26" s="7">
        <f t="shared" si="7"/>
        <v>125</v>
      </c>
      <c r="H26" s="54">
        <v>403</v>
      </c>
      <c r="I26" s="7"/>
      <c r="J26" s="54"/>
      <c r="K26" s="6"/>
      <c r="L26" s="6"/>
      <c r="M26" s="6"/>
      <c r="N26" s="6"/>
      <c r="O26" s="6"/>
      <c r="P26" s="6"/>
      <c r="Q26" s="44">
        <f>E26</f>
        <v>125</v>
      </c>
      <c r="R26" s="6">
        <f>H26</f>
        <v>403</v>
      </c>
      <c r="S26" s="44">
        <f t="shared" si="4"/>
        <v>0</v>
      </c>
      <c r="T26" s="6">
        <f t="shared" si="5"/>
        <v>0</v>
      </c>
      <c r="U26" s="6" t="s">
        <v>81</v>
      </c>
    </row>
    <row r="27" spans="1:21" ht="29.25" customHeight="1">
      <c r="A27" s="11">
        <v>18</v>
      </c>
      <c r="B27" s="18" t="s">
        <v>89</v>
      </c>
      <c r="C27" s="9" t="s">
        <v>71</v>
      </c>
      <c r="D27" s="54"/>
      <c r="E27" s="54">
        <v>150</v>
      </c>
      <c r="F27" s="19">
        <v>0</v>
      </c>
      <c r="G27" s="7">
        <v>150</v>
      </c>
      <c r="H27" s="54">
        <v>0</v>
      </c>
      <c r="I27" s="7"/>
      <c r="J27" s="54"/>
      <c r="K27" s="6"/>
      <c r="L27" s="6"/>
      <c r="M27" s="6"/>
      <c r="N27" s="6"/>
      <c r="O27" s="6"/>
      <c r="P27" s="6"/>
      <c r="Q27" s="44">
        <f>E27</f>
        <v>150</v>
      </c>
      <c r="R27" s="6">
        <f>H27</f>
        <v>0</v>
      </c>
      <c r="S27" s="44">
        <f t="shared" si="4"/>
        <v>0</v>
      </c>
      <c r="T27" s="6">
        <f t="shared" si="5"/>
        <v>0</v>
      </c>
      <c r="U27" s="6" t="s">
        <v>81</v>
      </c>
    </row>
    <row r="28" spans="1:21" ht="43.5" customHeight="1">
      <c r="A28" s="62" t="s">
        <v>62</v>
      </c>
      <c r="B28" s="63"/>
      <c r="C28" s="63"/>
      <c r="D28" s="63"/>
      <c r="E28" s="64"/>
      <c r="F28" s="28">
        <f>F7+F8+F9+F10+F11+F12+F13+F14+F15+F16+F17+F19+F20+F23+F24+F25+F26+F27</f>
        <v>79797.739999999991</v>
      </c>
      <c r="G28" s="29"/>
      <c r="H28" s="30">
        <f>H7+H8+H9+H10+H11+H12+H13+H14+H15+H16+H17+H19+H23+H20+H24+H25+H26+H27</f>
        <v>71864.960000000006</v>
      </c>
      <c r="I28" s="29"/>
      <c r="J28" s="30">
        <f>SUM(J18:J27)</f>
        <v>181.8</v>
      </c>
      <c r="K28" s="5"/>
      <c r="L28" s="5"/>
      <c r="M28" s="5"/>
      <c r="N28" s="5"/>
      <c r="O28" s="5"/>
      <c r="P28" s="45"/>
      <c r="Q28" s="5"/>
      <c r="R28" s="30">
        <f>SUM(R7:R27)</f>
        <v>71864.960000000006</v>
      </c>
      <c r="S28" s="45"/>
      <c r="T28" s="28">
        <f>SUM(T7:T27)</f>
        <v>8600</v>
      </c>
      <c r="U28" s="46"/>
    </row>
    <row r="29" spans="1:21" ht="37.5" customHeight="1">
      <c r="A29" s="56" t="s">
        <v>61</v>
      </c>
      <c r="B29" s="56"/>
      <c r="C29" s="56"/>
      <c r="D29" s="56"/>
      <c r="E29" s="54"/>
      <c r="F29" s="19"/>
      <c r="G29" s="7"/>
      <c r="H29" s="54"/>
      <c r="I29" s="7"/>
      <c r="J29" s="54"/>
      <c r="K29" s="6"/>
      <c r="L29" s="6"/>
      <c r="M29" s="6"/>
      <c r="N29" s="6"/>
      <c r="O29" s="6"/>
      <c r="P29" s="6"/>
      <c r="Q29" s="6"/>
      <c r="R29" s="6"/>
      <c r="S29" s="44"/>
      <c r="T29" s="6"/>
      <c r="U29" s="6"/>
    </row>
    <row r="30" spans="1:21" ht="27" customHeight="1">
      <c r="A30" s="32">
        <v>19</v>
      </c>
      <c r="B30" s="33" t="s">
        <v>57</v>
      </c>
      <c r="C30" s="34" t="s">
        <v>71</v>
      </c>
      <c r="D30" s="35">
        <f t="shared" ref="D30:D41" si="8">F30/E30</f>
        <v>187.78</v>
      </c>
      <c r="E30" s="8">
        <v>1</v>
      </c>
      <c r="F30" s="8">
        <v>187.78</v>
      </c>
      <c r="G30" s="7">
        <f t="shared" ref="G30:G41" si="9">E30</f>
        <v>1</v>
      </c>
      <c r="H30" s="54">
        <v>187.78</v>
      </c>
      <c r="I30" s="7"/>
      <c r="J30" s="54"/>
      <c r="K30" s="6"/>
      <c r="L30" s="6"/>
      <c r="M30" s="6"/>
      <c r="N30" s="6"/>
      <c r="O30" s="6"/>
      <c r="P30" s="6"/>
      <c r="Q30" s="44">
        <f>G30</f>
        <v>1</v>
      </c>
      <c r="R30" s="6">
        <f>H30</f>
        <v>187.78</v>
      </c>
      <c r="S30" s="44">
        <f t="shared" ref="S30:S68" si="10">E30-I30-K30-M30-O30-Q30</f>
        <v>0</v>
      </c>
      <c r="T30" s="6">
        <f t="shared" ref="T30:T68" si="11">H30-J30-L30-N30-P30-R30</f>
        <v>0</v>
      </c>
      <c r="U30" s="6" t="s">
        <v>81</v>
      </c>
    </row>
    <row r="31" spans="1:21" ht="27" customHeight="1">
      <c r="A31" s="11">
        <v>20</v>
      </c>
      <c r="B31" s="18" t="s">
        <v>55</v>
      </c>
      <c r="C31" s="9" t="s">
        <v>71</v>
      </c>
      <c r="D31" s="54">
        <f t="shared" si="8"/>
        <v>413.11</v>
      </c>
      <c r="E31" s="8">
        <v>1</v>
      </c>
      <c r="F31" s="2">
        <v>413.11</v>
      </c>
      <c r="G31" s="7">
        <f t="shared" si="9"/>
        <v>1</v>
      </c>
      <c r="H31" s="12">
        <v>413.11</v>
      </c>
      <c r="I31" s="7"/>
      <c r="J31" s="54"/>
      <c r="K31" s="6"/>
      <c r="L31" s="6"/>
      <c r="M31" s="6"/>
      <c r="N31" s="6"/>
      <c r="O31" s="6"/>
      <c r="P31" s="6"/>
      <c r="Q31" s="44">
        <f>G31</f>
        <v>1</v>
      </c>
      <c r="R31" s="6">
        <f>H31</f>
        <v>413.11</v>
      </c>
      <c r="S31" s="44">
        <f t="shared" si="10"/>
        <v>0</v>
      </c>
      <c r="T31" s="6">
        <f t="shared" si="11"/>
        <v>0</v>
      </c>
      <c r="U31" s="6" t="s">
        <v>81</v>
      </c>
    </row>
    <row r="32" spans="1:21" ht="27" hidden="1" customHeight="1">
      <c r="A32" s="32">
        <v>24</v>
      </c>
      <c r="B32" s="18" t="s">
        <v>4</v>
      </c>
      <c r="C32" s="9" t="s">
        <v>71</v>
      </c>
      <c r="D32" s="54">
        <f t="shared" si="8"/>
        <v>270</v>
      </c>
      <c r="E32" s="54">
        <v>1</v>
      </c>
      <c r="F32" s="54">
        <v>270</v>
      </c>
      <c r="G32" s="7">
        <f t="shared" si="9"/>
        <v>1</v>
      </c>
      <c r="H32" s="54">
        <v>270</v>
      </c>
      <c r="I32" s="7"/>
      <c r="J32" s="54"/>
      <c r="K32" s="6"/>
      <c r="L32" s="6"/>
      <c r="M32" s="6"/>
      <c r="N32" s="6"/>
      <c r="O32" s="6">
        <v>1</v>
      </c>
      <c r="P32" s="6">
        <v>270</v>
      </c>
      <c r="Q32" s="44"/>
      <c r="R32" s="6"/>
      <c r="S32" s="44">
        <f t="shared" si="10"/>
        <v>0</v>
      </c>
      <c r="T32" s="6">
        <f t="shared" si="11"/>
        <v>0</v>
      </c>
      <c r="U32" s="6"/>
    </row>
    <row r="33" spans="1:21" ht="27" hidden="1" customHeight="1">
      <c r="A33" s="11">
        <v>25</v>
      </c>
      <c r="B33" s="18" t="s">
        <v>7</v>
      </c>
      <c r="C33" s="9" t="s">
        <v>71</v>
      </c>
      <c r="D33" s="54">
        <f t="shared" si="8"/>
        <v>329</v>
      </c>
      <c r="E33" s="14">
        <v>1</v>
      </c>
      <c r="F33" s="8">
        <v>329</v>
      </c>
      <c r="G33" s="7">
        <f t="shared" si="9"/>
        <v>1</v>
      </c>
      <c r="H33" s="54">
        <v>329</v>
      </c>
      <c r="I33" s="7"/>
      <c r="J33" s="54"/>
      <c r="K33" s="6"/>
      <c r="L33" s="6"/>
      <c r="M33" s="6"/>
      <c r="N33" s="6"/>
      <c r="O33" s="6">
        <v>1</v>
      </c>
      <c r="P33" s="6">
        <v>329</v>
      </c>
      <c r="Q33" s="44"/>
      <c r="R33" s="6"/>
      <c r="S33" s="44">
        <f t="shared" si="10"/>
        <v>0</v>
      </c>
      <c r="T33" s="6">
        <f t="shared" si="11"/>
        <v>0</v>
      </c>
      <c r="U33" s="6"/>
    </row>
    <row r="34" spans="1:21" ht="27" customHeight="1">
      <c r="A34" s="32">
        <v>21</v>
      </c>
      <c r="B34" s="10" t="s">
        <v>35</v>
      </c>
      <c r="C34" s="9" t="s">
        <v>71</v>
      </c>
      <c r="D34" s="54">
        <f t="shared" si="8"/>
        <v>30</v>
      </c>
      <c r="E34" s="8">
        <v>1</v>
      </c>
      <c r="F34" s="8">
        <v>30</v>
      </c>
      <c r="G34" s="7">
        <f t="shared" si="9"/>
        <v>1</v>
      </c>
      <c r="H34" s="54">
        <v>30</v>
      </c>
      <c r="I34" s="7"/>
      <c r="J34" s="54"/>
      <c r="K34" s="6"/>
      <c r="L34" s="6"/>
      <c r="M34" s="6"/>
      <c r="N34" s="6"/>
      <c r="O34" s="6"/>
      <c r="P34" s="6"/>
      <c r="Q34" s="44">
        <f t="shared" ref="Q34:Q45" si="12">G34</f>
        <v>1</v>
      </c>
      <c r="R34" s="6">
        <f t="shared" ref="R34:R45" si="13">H34</f>
        <v>30</v>
      </c>
      <c r="S34" s="44">
        <f t="shared" si="10"/>
        <v>0</v>
      </c>
      <c r="T34" s="6">
        <f t="shared" si="11"/>
        <v>0</v>
      </c>
      <c r="U34" s="6" t="s">
        <v>99</v>
      </c>
    </row>
    <row r="35" spans="1:21" ht="27" customHeight="1">
      <c r="A35" s="11">
        <v>22</v>
      </c>
      <c r="B35" s="18" t="s">
        <v>10</v>
      </c>
      <c r="C35" s="9" t="s">
        <v>71</v>
      </c>
      <c r="D35" s="54">
        <f t="shared" si="8"/>
        <v>350</v>
      </c>
      <c r="E35" s="14">
        <v>1</v>
      </c>
      <c r="F35" s="8">
        <v>350</v>
      </c>
      <c r="G35" s="7">
        <f t="shared" si="9"/>
        <v>1</v>
      </c>
      <c r="H35" s="54">
        <v>350</v>
      </c>
      <c r="I35" s="7"/>
      <c r="J35" s="54"/>
      <c r="K35" s="6"/>
      <c r="L35" s="6"/>
      <c r="M35" s="6"/>
      <c r="N35" s="6"/>
      <c r="O35" s="6"/>
      <c r="P35" s="6"/>
      <c r="Q35" s="44">
        <f t="shared" si="12"/>
        <v>1</v>
      </c>
      <c r="R35" s="6">
        <f t="shared" si="13"/>
        <v>350</v>
      </c>
      <c r="S35" s="44">
        <f t="shared" si="10"/>
        <v>0</v>
      </c>
      <c r="T35" s="6">
        <f t="shared" si="11"/>
        <v>0</v>
      </c>
      <c r="U35" s="6" t="s">
        <v>99</v>
      </c>
    </row>
    <row r="36" spans="1:21" ht="27" customHeight="1">
      <c r="A36" s="32">
        <v>23</v>
      </c>
      <c r="B36" s="18" t="s">
        <v>20</v>
      </c>
      <c r="C36" s="9" t="s">
        <v>71</v>
      </c>
      <c r="D36" s="54">
        <f t="shared" si="8"/>
        <v>250</v>
      </c>
      <c r="E36" s="14">
        <v>1</v>
      </c>
      <c r="F36" s="8">
        <v>250</v>
      </c>
      <c r="G36" s="7">
        <f t="shared" si="9"/>
        <v>1</v>
      </c>
      <c r="H36" s="54">
        <v>250</v>
      </c>
      <c r="I36" s="7"/>
      <c r="J36" s="54"/>
      <c r="K36" s="6"/>
      <c r="L36" s="6"/>
      <c r="M36" s="6"/>
      <c r="N36" s="6"/>
      <c r="O36" s="6"/>
      <c r="P36" s="6"/>
      <c r="Q36" s="44">
        <f t="shared" si="12"/>
        <v>1</v>
      </c>
      <c r="R36" s="6">
        <f t="shared" si="13"/>
        <v>250</v>
      </c>
      <c r="S36" s="44">
        <f t="shared" si="10"/>
        <v>0</v>
      </c>
      <c r="T36" s="6">
        <f t="shared" si="11"/>
        <v>0</v>
      </c>
      <c r="U36" s="6" t="s">
        <v>99</v>
      </c>
    </row>
    <row r="37" spans="1:21" ht="27" customHeight="1">
      <c r="A37" s="11">
        <v>24</v>
      </c>
      <c r="B37" s="18" t="s">
        <v>17</v>
      </c>
      <c r="C37" s="9" t="s">
        <v>71</v>
      </c>
      <c r="D37" s="54">
        <f t="shared" si="8"/>
        <v>270</v>
      </c>
      <c r="E37" s="14">
        <v>1</v>
      </c>
      <c r="F37" s="8">
        <v>270</v>
      </c>
      <c r="G37" s="7">
        <f t="shared" si="9"/>
        <v>1</v>
      </c>
      <c r="H37" s="54">
        <v>270</v>
      </c>
      <c r="I37" s="7"/>
      <c r="J37" s="54"/>
      <c r="K37" s="6"/>
      <c r="L37" s="6"/>
      <c r="M37" s="6"/>
      <c r="N37" s="6"/>
      <c r="O37" s="6"/>
      <c r="P37" s="6"/>
      <c r="Q37" s="44">
        <f t="shared" si="12"/>
        <v>1</v>
      </c>
      <c r="R37" s="6">
        <f t="shared" si="13"/>
        <v>270</v>
      </c>
      <c r="S37" s="44">
        <f t="shared" si="10"/>
        <v>0</v>
      </c>
      <c r="T37" s="6">
        <f t="shared" si="11"/>
        <v>0</v>
      </c>
      <c r="U37" s="6" t="s">
        <v>81</v>
      </c>
    </row>
    <row r="38" spans="1:21" ht="27" customHeight="1">
      <c r="A38" s="32">
        <v>25</v>
      </c>
      <c r="B38" s="18" t="s">
        <v>22</v>
      </c>
      <c r="C38" s="9" t="s">
        <v>71</v>
      </c>
      <c r="D38" s="54">
        <f t="shared" si="8"/>
        <v>155</v>
      </c>
      <c r="E38" s="17">
        <v>1</v>
      </c>
      <c r="F38" s="54">
        <v>155</v>
      </c>
      <c r="G38" s="7">
        <f t="shared" si="9"/>
        <v>1</v>
      </c>
      <c r="H38" s="54">
        <v>155</v>
      </c>
      <c r="I38" s="7"/>
      <c r="J38" s="54"/>
      <c r="K38" s="6"/>
      <c r="L38" s="6"/>
      <c r="M38" s="6"/>
      <c r="N38" s="6"/>
      <c r="O38" s="6"/>
      <c r="P38" s="6"/>
      <c r="Q38" s="44">
        <f t="shared" si="12"/>
        <v>1</v>
      </c>
      <c r="R38" s="6">
        <f t="shared" si="13"/>
        <v>155</v>
      </c>
      <c r="S38" s="44">
        <f t="shared" si="10"/>
        <v>0</v>
      </c>
      <c r="T38" s="6">
        <f t="shared" si="11"/>
        <v>0</v>
      </c>
      <c r="U38" s="6" t="s">
        <v>81</v>
      </c>
    </row>
    <row r="39" spans="1:21" ht="27" customHeight="1">
      <c r="A39" s="11">
        <v>26</v>
      </c>
      <c r="B39" s="18" t="s">
        <v>23</v>
      </c>
      <c r="C39" s="9" t="s">
        <v>71</v>
      </c>
      <c r="D39" s="54">
        <f t="shared" si="8"/>
        <v>215</v>
      </c>
      <c r="E39" s="14">
        <v>1</v>
      </c>
      <c r="F39" s="8">
        <v>215</v>
      </c>
      <c r="G39" s="7">
        <f t="shared" si="9"/>
        <v>1</v>
      </c>
      <c r="H39" s="54">
        <v>215</v>
      </c>
      <c r="I39" s="7"/>
      <c r="J39" s="54"/>
      <c r="K39" s="6"/>
      <c r="L39" s="6"/>
      <c r="M39" s="6"/>
      <c r="N39" s="6"/>
      <c r="O39" s="6"/>
      <c r="P39" s="6"/>
      <c r="Q39" s="44">
        <f t="shared" si="12"/>
        <v>1</v>
      </c>
      <c r="R39" s="6">
        <f t="shared" si="13"/>
        <v>215</v>
      </c>
      <c r="S39" s="44">
        <f t="shared" si="10"/>
        <v>0</v>
      </c>
      <c r="T39" s="6">
        <f t="shared" si="11"/>
        <v>0</v>
      </c>
      <c r="U39" s="6" t="s">
        <v>81</v>
      </c>
    </row>
    <row r="40" spans="1:21" ht="27" customHeight="1">
      <c r="A40" s="32">
        <v>27</v>
      </c>
      <c r="B40" s="18" t="s">
        <v>25</v>
      </c>
      <c r="C40" s="9" t="s">
        <v>71</v>
      </c>
      <c r="D40" s="54">
        <f t="shared" si="8"/>
        <v>100</v>
      </c>
      <c r="E40" s="17">
        <v>1</v>
      </c>
      <c r="F40" s="54">
        <v>100</v>
      </c>
      <c r="G40" s="7">
        <f t="shared" si="9"/>
        <v>1</v>
      </c>
      <c r="H40" s="54">
        <v>100</v>
      </c>
      <c r="I40" s="7"/>
      <c r="J40" s="54"/>
      <c r="K40" s="6"/>
      <c r="L40" s="6"/>
      <c r="M40" s="6"/>
      <c r="N40" s="6"/>
      <c r="O40" s="6"/>
      <c r="P40" s="6"/>
      <c r="Q40" s="44">
        <f t="shared" si="12"/>
        <v>1</v>
      </c>
      <c r="R40" s="6">
        <f t="shared" si="13"/>
        <v>100</v>
      </c>
      <c r="S40" s="44">
        <f t="shared" si="10"/>
        <v>0</v>
      </c>
      <c r="T40" s="6">
        <f t="shared" si="11"/>
        <v>0</v>
      </c>
      <c r="U40" s="6" t="s">
        <v>82</v>
      </c>
    </row>
    <row r="41" spans="1:21" ht="27" customHeight="1">
      <c r="A41" s="11">
        <v>28</v>
      </c>
      <c r="B41" s="18" t="s">
        <v>30</v>
      </c>
      <c r="C41" s="9" t="s">
        <v>71</v>
      </c>
      <c r="D41" s="54">
        <f t="shared" si="8"/>
        <v>80</v>
      </c>
      <c r="E41" s="17">
        <v>1</v>
      </c>
      <c r="F41" s="54">
        <v>80</v>
      </c>
      <c r="G41" s="7">
        <f t="shared" si="9"/>
        <v>1</v>
      </c>
      <c r="H41" s="54">
        <v>80</v>
      </c>
      <c r="I41" s="7"/>
      <c r="J41" s="54"/>
      <c r="K41" s="6"/>
      <c r="L41" s="6"/>
      <c r="M41" s="6"/>
      <c r="N41" s="6"/>
      <c r="O41" s="6"/>
      <c r="P41" s="6"/>
      <c r="Q41" s="44">
        <f t="shared" si="12"/>
        <v>1</v>
      </c>
      <c r="R41" s="6">
        <f t="shared" si="13"/>
        <v>80</v>
      </c>
      <c r="S41" s="44">
        <f t="shared" si="10"/>
        <v>0</v>
      </c>
      <c r="T41" s="6">
        <f t="shared" si="11"/>
        <v>0</v>
      </c>
      <c r="U41" s="6" t="s">
        <v>81</v>
      </c>
    </row>
    <row r="42" spans="1:21" ht="27" customHeight="1">
      <c r="A42" s="32">
        <v>29</v>
      </c>
      <c r="B42" s="10" t="s">
        <v>85</v>
      </c>
      <c r="C42" s="9" t="s">
        <v>71</v>
      </c>
      <c r="D42" s="54" t="s">
        <v>70</v>
      </c>
      <c r="E42" s="14">
        <v>1</v>
      </c>
      <c r="F42" s="8">
        <v>90</v>
      </c>
      <c r="G42" s="7">
        <v>1</v>
      </c>
      <c r="H42" s="54">
        <v>90</v>
      </c>
      <c r="I42" s="7"/>
      <c r="J42" s="54"/>
      <c r="K42" s="6"/>
      <c r="L42" s="6"/>
      <c r="M42" s="6"/>
      <c r="N42" s="6"/>
      <c r="O42" s="6"/>
      <c r="P42" s="6"/>
      <c r="Q42" s="44">
        <f t="shared" si="12"/>
        <v>1</v>
      </c>
      <c r="R42" s="6">
        <f t="shared" si="13"/>
        <v>90</v>
      </c>
      <c r="S42" s="44">
        <f t="shared" si="10"/>
        <v>0</v>
      </c>
      <c r="T42" s="6">
        <f t="shared" si="11"/>
        <v>0</v>
      </c>
      <c r="U42" s="6" t="s">
        <v>81</v>
      </c>
    </row>
    <row r="43" spans="1:21" ht="27" customHeight="1">
      <c r="A43" s="11">
        <v>30</v>
      </c>
      <c r="B43" s="18" t="s">
        <v>34</v>
      </c>
      <c r="C43" s="9" t="s">
        <v>71</v>
      </c>
      <c r="D43" s="54">
        <f t="shared" ref="D43:D53" si="14">F43/E43</f>
        <v>115</v>
      </c>
      <c r="E43" s="17">
        <v>1</v>
      </c>
      <c r="F43" s="54">
        <v>115</v>
      </c>
      <c r="G43" s="7">
        <f t="shared" ref="G43:G53" si="15">E43</f>
        <v>1</v>
      </c>
      <c r="H43" s="54">
        <v>115</v>
      </c>
      <c r="I43" s="7"/>
      <c r="J43" s="54"/>
      <c r="K43" s="6"/>
      <c r="L43" s="6"/>
      <c r="M43" s="6"/>
      <c r="N43" s="6"/>
      <c r="O43" s="6"/>
      <c r="P43" s="6"/>
      <c r="Q43" s="44">
        <f t="shared" si="12"/>
        <v>1</v>
      </c>
      <c r="R43" s="6">
        <f t="shared" si="13"/>
        <v>115</v>
      </c>
      <c r="S43" s="44">
        <f t="shared" si="10"/>
        <v>0</v>
      </c>
      <c r="T43" s="6">
        <f t="shared" si="11"/>
        <v>0</v>
      </c>
      <c r="U43" s="6" t="s">
        <v>81</v>
      </c>
    </row>
    <row r="44" spans="1:21" ht="27" customHeight="1">
      <c r="A44" s="32">
        <v>31</v>
      </c>
      <c r="B44" s="18" t="s">
        <v>25</v>
      </c>
      <c r="C44" s="9" t="s">
        <v>71</v>
      </c>
      <c r="D44" s="54">
        <f t="shared" si="14"/>
        <v>110</v>
      </c>
      <c r="E44" s="17">
        <v>1</v>
      </c>
      <c r="F44" s="54">
        <v>110</v>
      </c>
      <c r="G44" s="7">
        <f t="shared" si="15"/>
        <v>1</v>
      </c>
      <c r="H44" s="54">
        <v>110</v>
      </c>
      <c r="I44" s="7"/>
      <c r="J44" s="54"/>
      <c r="K44" s="6"/>
      <c r="L44" s="6"/>
      <c r="M44" s="6"/>
      <c r="N44" s="6"/>
      <c r="O44" s="6"/>
      <c r="P44" s="6"/>
      <c r="Q44" s="44">
        <f t="shared" si="12"/>
        <v>1</v>
      </c>
      <c r="R44" s="6">
        <f t="shared" si="13"/>
        <v>110</v>
      </c>
      <c r="S44" s="44">
        <f t="shared" si="10"/>
        <v>0</v>
      </c>
      <c r="T44" s="6">
        <f t="shared" si="11"/>
        <v>0</v>
      </c>
      <c r="U44" s="6" t="s">
        <v>82</v>
      </c>
    </row>
    <row r="45" spans="1:21" ht="27" customHeight="1">
      <c r="A45" s="11">
        <v>32</v>
      </c>
      <c r="B45" s="18" t="s">
        <v>86</v>
      </c>
      <c r="C45" s="9" t="s">
        <v>71</v>
      </c>
      <c r="D45" s="54">
        <f t="shared" si="14"/>
        <v>450</v>
      </c>
      <c r="E45" s="14">
        <v>1</v>
      </c>
      <c r="F45" s="8">
        <v>450</v>
      </c>
      <c r="G45" s="7">
        <f t="shared" si="15"/>
        <v>1</v>
      </c>
      <c r="H45" s="54">
        <v>450</v>
      </c>
      <c r="I45" s="7"/>
      <c r="J45" s="54"/>
      <c r="K45" s="6"/>
      <c r="L45" s="6"/>
      <c r="M45" s="6"/>
      <c r="N45" s="6"/>
      <c r="O45" s="6"/>
      <c r="P45" s="6"/>
      <c r="Q45" s="44">
        <f t="shared" si="12"/>
        <v>1</v>
      </c>
      <c r="R45" s="6">
        <f t="shared" si="13"/>
        <v>450</v>
      </c>
      <c r="S45" s="44">
        <f t="shared" si="10"/>
        <v>0</v>
      </c>
      <c r="T45" s="6">
        <f t="shared" si="11"/>
        <v>0</v>
      </c>
      <c r="U45" s="6" t="s">
        <v>81</v>
      </c>
    </row>
    <row r="46" spans="1:21" ht="27" hidden="1" customHeight="1">
      <c r="A46" s="32">
        <v>33</v>
      </c>
      <c r="B46" s="18" t="s">
        <v>46</v>
      </c>
      <c r="C46" s="9" t="s">
        <v>71</v>
      </c>
      <c r="D46" s="54">
        <f t="shared" si="14"/>
        <v>380</v>
      </c>
      <c r="E46" s="14">
        <v>1</v>
      </c>
      <c r="F46" s="8">
        <v>380</v>
      </c>
      <c r="G46" s="7">
        <f t="shared" si="15"/>
        <v>1</v>
      </c>
      <c r="H46" s="54">
        <v>380</v>
      </c>
      <c r="I46" s="7"/>
      <c r="J46" s="54"/>
      <c r="K46" s="6"/>
      <c r="L46" s="6"/>
      <c r="M46" s="6"/>
      <c r="N46" s="6"/>
      <c r="O46" s="6"/>
      <c r="P46" s="6"/>
      <c r="Q46" s="44"/>
      <c r="R46" s="6"/>
      <c r="S46" s="44">
        <f t="shared" si="10"/>
        <v>1</v>
      </c>
      <c r="T46" s="6">
        <f t="shared" si="11"/>
        <v>380</v>
      </c>
      <c r="U46" s="6" t="s">
        <v>82</v>
      </c>
    </row>
    <row r="47" spans="1:21" ht="27" customHeight="1">
      <c r="A47" s="11">
        <v>33</v>
      </c>
      <c r="B47" s="18" t="s">
        <v>47</v>
      </c>
      <c r="C47" s="9" t="s">
        <v>71</v>
      </c>
      <c r="D47" s="54">
        <f t="shared" si="14"/>
        <v>85</v>
      </c>
      <c r="E47" s="6">
        <v>2</v>
      </c>
      <c r="F47" s="6">
        <v>170</v>
      </c>
      <c r="G47" s="7">
        <f t="shared" si="15"/>
        <v>2</v>
      </c>
      <c r="H47" s="6">
        <v>170</v>
      </c>
      <c r="I47" s="7"/>
      <c r="J47" s="54"/>
      <c r="K47" s="6"/>
      <c r="L47" s="6"/>
      <c r="M47" s="6"/>
      <c r="N47" s="6"/>
      <c r="O47" s="6"/>
      <c r="P47" s="6"/>
      <c r="Q47" s="44">
        <f>G47</f>
        <v>2</v>
      </c>
      <c r="R47" s="6">
        <f>H47</f>
        <v>170</v>
      </c>
      <c r="S47" s="44">
        <f t="shared" si="10"/>
        <v>0</v>
      </c>
      <c r="T47" s="6">
        <f t="shared" si="11"/>
        <v>0</v>
      </c>
      <c r="U47" s="6" t="s">
        <v>81</v>
      </c>
    </row>
    <row r="48" spans="1:21" ht="27" hidden="1" customHeight="1">
      <c r="A48" s="32">
        <v>40</v>
      </c>
      <c r="B48" s="18" t="s">
        <v>2</v>
      </c>
      <c r="C48" s="9" t="s">
        <v>71</v>
      </c>
      <c r="D48" s="54">
        <f t="shared" si="14"/>
        <v>40</v>
      </c>
      <c r="E48" s="14">
        <v>5</v>
      </c>
      <c r="F48" s="8">
        <v>200</v>
      </c>
      <c r="G48" s="7">
        <f t="shared" si="15"/>
        <v>5</v>
      </c>
      <c r="H48" s="54">
        <v>200</v>
      </c>
      <c r="I48" s="7"/>
      <c r="J48" s="54"/>
      <c r="K48" s="6">
        <v>3</v>
      </c>
      <c r="L48" s="6">
        <v>120</v>
      </c>
      <c r="M48" s="6">
        <v>2</v>
      </c>
      <c r="N48" s="6">
        <v>80</v>
      </c>
      <c r="O48" s="6"/>
      <c r="P48" s="6"/>
      <c r="Q48" s="44"/>
      <c r="R48" s="6"/>
      <c r="S48" s="44">
        <f t="shared" si="10"/>
        <v>0</v>
      </c>
      <c r="T48" s="6">
        <f t="shared" si="11"/>
        <v>0</v>
      </c>
      <c r="U48" s="6"/>
    </row>
    <row r="49" spans="1:21" ht="27" customHeight="1">
      <c r="A49" s="11">
        <v>34</v>
      </c>
      <c r="B49" s="18" t="s">
        <v>2</v>
      </c>
      <c r="C49" s="9" t="s">
        <v>71</v>
      </c>
      <c r="D49" s="54">
        <f t="shared" si="14"/>
        <v>40</v>
      </c>
      <c r="E49" s="14">
        <v>2</v>
      </c>
      <c r="F49" s="8">
        <v>80</v>
      </c>
      <c r="G49" s="7">
        <f t="shared" si="15"/>
        <v>2</v>
      </c>
      <c r="H49" s="54">
        <v>80</v>
      </c>
      <c r="I49" s="7"/>
      <c r="J49" s="54"/>
      <c r="K49" s="6"/>
      <c r="L49" s="6"/>
      <c r="M49" s="6"/>
      <c r="N49" s="6"/>
      <c r="O49" s="6"/>
      <c r="P49" s="6"/>
      <c r="Q49" s="44">
        <f t="shared" ref="Q49:R51" si="16">G49</f>
        <v>2</v>
      </c>
      <c r="R49" s="6">
        <f t="shared" si="16"/>
        <v>80</v>
      </c>
      <c r="S49" s="44">
        <f t="shared" si="10"/>
        <v>0</v>
      </c>
      <c r="T49" s="6">
        <f t="shared" si="11"/>
        <v>0</v>
      </c>
      <c r="U49" s="6" t="s">
        <v>81</v>
      </c>
    </row>
    <row r="50" spans="1:21" ht="27" customHeight="1">
      <c r="A50" s="32">
        <v>35</v>
      </c>
      <c r="B50" s="18" t="s">
        <v>3</v>
      </c>
      <c r="C50" s="9" t="s">
        <v>71</v>
      </c>
      <c r="D50" s="54">
        <f t="shared" si="14"/>
        <v>110</v>
      </c>
      <c r="E50" s="13">
        <v>6</v>
      </c>
      <c r="F50" s="8">
        <v>660</v>
      </c>
      <c r="G50" s="7">
        <f t="shared" si="15"/>
        <v>6</v>
      </c>
      <c r="H50" s="54">
        <v>660</v>
      </c>
      <c r="I50" s="7"/>
      <c r="J50" s="54"/>
      <c r="K50" s="6"/>
      <c r="L50" s="6"/>
      <c r="M50" s="6"/>
      <c r="N50" s="6"/>
      <c r="O50" s="6"/>
      <c r="P50" s="6"/>
      <c r="Q50" s="44">
        <f t="shared" si="16"/>
        <v>6</v>
      </c>
      <c r="R50" s="6">
        <f t="shared" si="16"/>
        <v>660</v>
      </c>
      <c r="S50" s="44">
        <f t="shared" si="10"/>
        <v>0</v>
      </c>
      <c r="T50" s="6">
        <f t="shared" si="11"/>
        <v>0</v>
      </c>
      <c r="U50" s="6" t="s">
        <v>88</v>
      </c>
    </row>
    <row r="51" spans="1:21" ht="27" customHeight="1">
      <c r="A51" s="11">
        <v>36</v>
      </c>
      <c r="B51" s="18" t="s">
        <v>6</v>
      </c>
      <c r="C51" s="9" t="s">
        <v>71</v>
      </c>
      <c r="D51" s="54">
        <f t="shared" si="14"/>
        <v>300</v>
      </c>
      <c r="E51" s="8">
        <v>1</v>
      </c>
      <c r="F51" s="8">
        <v>300</v>
      </c>
      <c r="G51" s="7">
        <f t="shared" si="15"/>
        <v>1</v>
      </c>
      <c r="H51" s="54">
        <v>300</v>
      </c>
      <c r="I51" s="7"/>
      <c r="J51" s="54"/>
      <c r="K51" s="6"/>
      <c r="L51" s="6"/>
      <c r="M51" s="6"/>
      <c r="N51" s="6"/>
      <c r="O51" s="6"/>
      <c r="P51" s="6"/>
      <c r="Q51" s="44">
        <f t="shared" si="16"/>
        <v>1</v>
      </c>
      <c r="R51" s="6">
        <f t="shared" si="16"/>
        <v>300</v>
      </c>
      <c r="S51" s="44">
        <f t="shared" si="10"/>
        <v>0</v>
      </c>
      <c r="T51" s="6">
        <f t="shared" si="11"/>
        <v>0</v>
      </c>
      <c r="U51" s="6" t="s">
        <v>83</v>
      </c>
    </row>
    <row r="52" spans="1:21" ht="27" hidden="1" customHeight="1">
      <c r="A52" s="32">
        <v>44</v>
      </c>
      <c r="B52" s="10" t="s">
        <v>3</v>
      </c>
      <c r="C52" s="9" t="s">
        <v>71</v>
      </c>
      <c r="D52" s="54">
        <f t="shared" si="14"/>
        <v>150</v>
      </c>
      <c r="E52" s="14">
        <v>3</v>
      </c>
      <c r="F52" s="8">
        <v>450</v>
      </c>
      <c r="G52" s="7">
        <f t="shared" si="15"/>
        <v>3</v>
      </c>
      <c r="H52" s="54">
        <v>450</v>
      </c>
      <c r="I52" s="7"/>
      <c r="J52" s="54"/>
      <c r="K52" s="6">
        <v>3</v>
      </c>
      <c r="L52" s="6">
        <v>450</v>
      </c>
      <c r="M52" s="6"/>
      <c r="N52" s="6"/>
      <c r="O52" s="6"/>
      <c r="P52" s="6"/>
      <c r="Q52" s="44"/>
      <c r="R52" s="6"/>
      <c r="S52" s="44">
        <f t="shared" si="10"/>
        <v>0</v>
      </c>
      <c r="T52" s="6">
        <f t="shared" si="11"/>
        <v>0</v>
      </c>
      <c r="U52" s="6"/>
    </row>
    <row r="53" spans="1:21" ht="24.75" hidden="1" customHeight="1">
      <c r="A53" s="11">
        <v>45</v>
      </c>
      <c r="B53" s="10" t="s">
        <v>2</v>
      </c>
      <c r="C53" s="9" t="s">
        <v>71</v>
      </c>
      <c r="D53" s="54">
        <f t="shared" si="14"/>
        <v>35</v>
      </c>
      <c r="E53" s="14">
        <v>5</v>
      </c>
      <c r="F53" s="8">
        <v>175</v>
      </c>
      <c r="G53" s="7">
        <f t="shared" si="15"/>
        <v>5</v>
      </c>
      <c r="H53" s="54">
        <v>175</v>
      </c>
      <c r="I53" s="7"/>
      <c r="J53" s="54"/>
      <c r="K53" s="6">
        <v>5</v>
      </c>
      <c r="L53" s="6">
        <v>175</v>
      </c>
      <c r="M53" s="6"/>
      <c r="N53" s="6"/>
      <c r="O53" s="6"/>
      <c r="P53" s="6"/>
      <c r="Q53" s="44"/>
      <c r="R53" s="6"/>
      <c r="S53" s="44">
        <f t="shared" si="10"/>
        <v>0</v>
      </c>
      <c r="T53" s="6">
        <f t="shared" si="11"/>
        <v>0</v>
      </c>
      <c r="U53" s="6"/>
    </row>
    <row r="54" spans="1:21" ht="24.75" hidden="1" customHeight="1">
      <c r="A54" s="32">
        <v>46</v>
      </c>
      <c r="B54" s="10" t="s">
        <v>64</v>
      </c>
      <c r="C54" s="9" t="s">
        <v>71</v>
      </c>
      <c r="D54" s="54" t="s">
        <v>70</v>
      </c>
      <c r="E54" s="14">
        <v>1</v>
      </c>
      <c r="F54" s="8">
        <v>0</v>
      </c>
      <c r="G54" s="7">
        <v>1</v>
      </c>
      <c r="H54" s="54">
        <v>0</v>
      </c>
      <c r="I54" s="7"/>
      <c r="J54" s="54"/>
      <c r="K54" s="6"/>
      <c r="L54" s="6"/>
      <c r="M54" s="6">
        <v>1</v>
      </c>
      <c r="N54" s="6">
        <v>0</v>
      </c>
      <c r="O54" s="6"/>
      <c r="P54" s="6"/>
      <c r="Q54" s="44"/>
      <c r="R54" s="6"/>
      <c r="S54" s="44">
        <f t="shared" si="10"/>
        <v>0</v>
      </c>
      <c r="T54" s="6">
        <f t="shared" si="11"/>
        <v>0</v>
      </c>
      <c r="U54" s="6" t="s">
        <v>83</v>
      </c>
    </row>
    <row r="55" spans="1:21" ht="24.75" hidden="1" customHeight="1">
      <c r="A55" s="11">
        <v>47</v>
      </c>
      <c r="B55" s="10" t="s">
        <v>65</v>
      </c>
      <c r="C55" s="9" t="s">
        <v>71</v>
      </c>
      <c r="D55" s="54" t="s">
        <v>70</v>
      </c>
      <c r="E55" s="14">
        <v>1</v>
      </c>
      <c r="F55" s="8">
        <v>0</v>
      </c>
      <c r="G55" s="7">
        <f>E55</f>
        <v>1</v>
      </c>
      <c r="H55" s="54">
        <v>0</v>
      </c>
      <c r="I55" s="7"/>
      <c r="J55" s="54"/>
      <c r="K55" s="6"/>
      <c r="L55" s="6"/>
      <c r="M55" s="6">
        <v>1</v>
      </c>
      <c r="N55" s="6">
        <v>0</v>
      </c>
      <c r="O55" s="6"/>
      <c r="P55" s="6"/>
      <c r="Q55" s="44"/>
      <c r="R55" s="6"/>
      <c r="S55" s="44">
        <f t="shared" si="10"/>
        <v>0</v>
      </c>
      <c r="T55" s="6">
        <f t="shared" si="11"/>
        <v>0</v>
      </c>
      <c r="U55" s="6" t="s">
        <v>83</v>
      </c>
    </row>
    <row r="56" spans="1:21" ht="24.75" customHeight="1">
      <c r="A56" s="32">
        <v>37</v>
      </c>
      <c r="B56" s="10" t="s">
        <v>66</v>
      </c>
      <c r="C56" s="9" t="s">
        <v>71</v>
      </c>
      <c r="D56" s="54" t="s">
        <v>70</v>
      </c>
      <c r="E56" s="14">
        <v>1</v>
      </c>
      <c r="F56" s="8">
        <v>0</v>
      </c>
      <c r="G56" s="7">
        <f>E56</f>
        <v>1</v>
      </c>
      <c r="H56" s="54">
        <v>0</v>
      </c>
      <c r="I56" s="7"/>
      <c r="J56" s="54"/>
      <c r="K56" s="6"/>
      <c r="L56" s="6"/>
      <c r="M56" s="6"/>
      <c r="N56" s="6"/>
      <c r="O56" s="6"/>
      <c r="P56" s="6"/>
      <c r="Q56" s="44">
        <f>G56</f>
        <v>1</v>
      </c>
      <c r="R56" s="6">
        <f>H56</f>
        <v>0</v>
      </c>
      <c r="S56" s="44">
        <f t="shared" si="10"/>
        <v>0</v>
      </c>
      <c r="T56" s="6">
        <f t="shared" si="11"/>
        <v>0</v>
      </c>
      <c r="U56" s="6" t="s">
        <v>83</v>
      </c>
    </row>
    <row r="57" spans="1:21" ht="24.75" customHeight="1">
      <c r="A57" s="11">
        <v>38</v>
      </c>
      <c r="B57" s="10" t="s">
        <v>67</v>
      </c>
      <c r="C57" s="9" t="s">
        <v>71</v>
      </c>
      <c r="D57" s="54" t="s">
        <v>70</v>
      </c>
      <c r="E57" s="14">
        <v>2</v>
      </c>
      <c r="F57" s="8">
        <v>0</v>
      </c>
      <c r="G57" s="7">
        <v>2</v>
      </c>
      <c r="H57" s="54">
        <v>0</v>
      </c>
      <c r="I57" s="7"/>
      <c r="J57" s="54"/>
      <c r="K57" s="6"/>
      <c r="L57" s="6"/>
      <c r="M57" s="6"/>
      <c r="N57" s="6"/>
      <c r="O57" s="6"/>
      <c r="P57" s="6"/>
      <c r="Q57" s="44">
        <f>G57</f>
        <v>2</v>
      </c>
      <c r="R57" s="6">
        <f>H57</f>
        <v>0</v>
      </c>
      <c r="S57" s="44">
        <f t="shared" si="10"/>
        <v>0</v>
      </c>
      <c r="T57" s="6">
        <f t="shared" si="11"/>
        <v>0</v>
      </c>
      <c r="U57" s="6" t="s">
        <v>83</v>
      </c>
    </row>
    <row r="58" spans="1:21" ht="24.75" hidden="1" customHeight="1">
      <c r="A58" s="32">
        <v>50</v>
      </c>
      <c r="B58" s="10" t="s">
        <v>68</v>
      </c>
      <c r="C58" s="9" t="s">
        <v>71</v>
      </c>
      <c r="D58" s="54" t="s">
        <v>70</v>
      </c>
      <c r="E58" s="14">
        <v>1</v>
      </c>
      <c r="F58" s="8">
        <v>0</v>
      </c>
      <c r="G58" s="7">
        <f>E58</f>
        <v>1</v>
      </c>
      <c r="H58" s="54">
        <v>0</v>
      </c>
      <c r="I58" s="7"/>
      <c r="J58" s="54"/>
      <c r="K58" s="6"/>
      <c r="L58" s="6"/>
      <c r="M58" s="6">
        <v>1</v>
      </c>
      <c r="N58" s="6">
        <v>0</v>
      </c>
      <c r="O58" s="6"/>
      <c r="P58" s="6"/>
      <c r="Q58" s="44"/>
      <c r="R58" s="6"/>
      <c r="S58" s="44">
        <f t="shared" si="10"/>
        <v>0</v>
      </c>
      <c r="T58" s="6">
        <f t="shared" si="11"/>
        <v>0</v>
      </c>
      <c r="U58" s="6"/>
    </row>
    <row r="59" spans="1:21" ht="24.75" hidden="1" customHeight="1">
      <c r="A59" s="11">
        <v>51</v>
      </c>
      <c r="B59" s="10" t="s">
        <v>90</v>
      </c>
      <c r="C59" s="9" t="s">
        <v>71</v>
      </c>
      <c r="D59" s="54" t="s">
        <v>70</v>
      </c>
      <c r="E59" s="14">
        <v>1</v>
      </c>
      <c r="F59" s="8">
        <v>0</v>
      </c>
      <c r="G59" s="7">
        <f>E59</f>
        <v>1</v>
      </c>
      <c r="H59" s="54">
        <v>0</v>
      </c>
      <c r="I59" s="7"/>
      <c r="J59" s="54"/>
      <c r="K59" s="6"/>
      <c r="L59" s="6"/>
      <c r="M59" s="6">
        <v>1</v>
      </c>
      <c r="N59" s="6">
        <v>0</v>
      </c>
      <c r="O59" s="6"/>
      <c r="P59" s="6"/>
      <c r="Q59" s="44"/>
      <c r="R59" s="6"/>
      <c r="S59" s="44">
        <f t="shared" si="10"/>
        <v>0</v>
      </c>
      <c r="T59" s="6">
        <f t="shared" si="11"/>
        <v>0</v>
      </c>
      <c r="U59" s="6"/>
    </row>
    <row r="60" spans="1:21" ht="24.75" customHeight="1">
      <c r="A60" s="32">
        <v>39</v>
      </c>
      <c r="B60" s="10" t="s">
        <v>69</v>
      </c>
      <c r="C60" s="9" t="s">
        <v>71</v>
      </c>
      <c r="D60" s="54" t="s">
        <v>70</v>
      </c>
      <c r="E60" s="14">
        <v>1</v>
      </c>
      <c r="F60" s="8">
        <v>60</v>
      </c>
      <c r="G60" s="7">
        <v>1</v>
      </c>
      <c r="H60" s="54">
        <v>60</v>
      </c>
      <c r="I60" s="7"/>
      <c r="J60" s="54"/>
      <c r="K60" s="6"/>
      <c r="L60" s="6"/>
      <c r="M60" s="6"/>
      <c r="N60" s="6"/>
      <c r="O60" s="6"/>
      <c r="P60" s="6"/>
      <c r="Q60" s="44">
        <f>G60</f>
        <v>1</v>
      </c>
      <c r="R60" s="6">
        <f>H60</f>
        <v>60</v>
      </c>
      <c r="S60" s="44">
        <f t="shared" si="10"/>
        <v>0</v>
      </c>
      <c r="T60" s="6">
        <f t="shared" si="11"/>
        <v>0</v>
      </c>
      <c r="U60" s="6" t="s">
        <v>83</v>
      </c>
    </row>
    <row r="61" spans="1:21" ht="24.75" customHeight="1">
      <c r="A61" s="11">
        <v>40</v>
      </c>
      <c r="B61" s="10" t="s">
        <v>56</v>
      </c>
      <c r="C61" s="9" t="s">
        <v>71</v>
      </c>
      <c r="D61" s="54">
        <f t="shared" ref="D61:D68" si="17">F61/E61</f>
        <v>287.93</v>
      </c>
      <c r="E61" s="14">
        <v>1</v>
      </c>
      <c r="F61" s="8">
        <v>287.93</v>
      </c>
      <c r="G61" s="7">
        <f t="shared" ref="G61:G68" si="18">E61</f>
        <v>1</v>
      </c>
      <c r="H61" s="54">
        <v>287.93</v>
      </c>
      <c r="I61" s="7"/>
      <c r="J61" s="54"/>
      <c r="K61" s="6"/>
      <c r="L61" s="6"/>
      <c r="M61" s="6"/>
      <c r="N61" s="6"/>
      <c r="O61" s="6"/>
      <c r="P61" s="6"/>
      <c r="Q61" s="44">
        <f>G61</f>
        <v>1</v>
      </c>
      <c r="R61" s="6">
        <f>H61</f>
        <v>287.93</v>
      </c>
      <c r="S61" s="44">
        <f t="shared" si="10"/>
        <v>0</v>
      </c>
      <c r="T61" s="6">
        <f t="shared" si="11"/>
        <v>0</v>
      </c>
      <c r="U61" s="6" t="s">
        <v>81</v>
      </c>
    </row>
    <row r="62" spans="1:21" ht="24.75" hidden="1" customHeight="1">
      <c r="A62" s="32">
        <v>54</v>
      </c>
      <c r="B62" s="10" t="s">
        <v>5</v>
      </c>
      <c r="C62" s="9" t="s">
        <v>71</v>
      </c>
      <c r="D62" s="54">
        <f t="shared" si="17"/>
        <v>290</v>
      </c>
      <c r="E62" s="14">
        <v>1</v>
      </c>
      <c r="F62" s="8">
        <v>290</v>
      </c>
      <c r="G62" s="7">
        <f t="shared" si="18"/>
        <v>1</v>
      </c>
      <c r="H62" s="54">
        <v>290</v>
      </c>
      <c r="I62" s="7"/>
      <c r="J62" s="54"/>
      <c r="K62" s="6"/>
      <c r="L62" s="6"/>
      <c r="M62" s="6"/>
      <c r="N62" s="6"/>
      <c r="O62" s="6"/>
      <c r="P62" s="6"/>
      <c r="Q62" s="44"/>
      <c r="R62" s="6"/>
      <c r="S62" s="44">
        <f t="shared" si="10"/>
        <v>1</v>
      </c>
      <c r="T62" s="6">
        <f t="shared" si="11"/>
        <v>290</v>
      </c>
      <c r="U62" s="6" t="s">
        <v>83</v>
      </c>
    </row>
    <row r="63" spans="1:21" ht="24.75" hidden="1" customHeight="1">
      <c r="A63" s="11">
        <v>55</v>
      </c>
      <c r="B63" s="10" t="s">
        <v>8</v>
      </c>
      <c r="C63" s="9" t="s">
        <v>71</v>
      </c>
      <c r="D63" s="54">
        <f t="shared" si="17"/>
        <v>27</v>
      </c>
      <c r="E63" s="16">
        <v>1</v>
      </c>
      <c r="F63" s="54">
        <v>27</v>
      </c>
      <c r="G63" s="7">
        <f t="shared" si="18"/>
        <v>1</v>
      </c>
      <c r="H63" s="54">
        <v>27</v>
      </c>
      <c r="I63" s="7"/>
      <c r="J63" s="54"/>
      <c r="K63" s="6"/>
      <c r="L63" s="6"/>
      <c r="M63" s="6"/>
      <c r="N63" s="6"/>
      <c r="O63" s="6"/>
      <c r="P63" s="6"/>
      <c r="Q63" s="44"/>
      <c r="R63" s="6"/>
      <c r="S63" s="44">
        <f t="shared" si="10"/>
        <v>1</v>
      </c>
      <c r="T63" s="6">
        <f t="shared" si="11"/>
        <v>27</v>
      </c>
      <c r="U63" s="6" t="s">
        <v>99</v>
      </c>
    </row>
    <row r="64" spans="1:21" ht="24.75" customHeight="1">
      <c r="A64" s="32">
        <v>41</v>
      </c>
      <c r="B64" s="10" t="s">
        <v>21</v>
      </c>
      <c r="C64" s="9" t="s">
        <v>71</v>
      </c>
      <c r="D64" s="54">
        <f t="shared" si="17"/>
        <v>35</v>
      </c>
      <c r="E64" s="14">
        <v>1</v>
      </c>
      <c r="F64" s="8">
        <v>35</v>
      </c>
      <c r="G64" s="7">
        <f t="shared" si="18"/>
        <v>1</v>
      </c>
      <c r="H64" s="54">
        <v>35</v>
      </c>
      <c r="I64" s="7"/>
      <c r="J64" s="54"/>
      <c r="K64" s="6"/>
      <c r="L64" s="6"/>
      <c r="M64" s="6"/>
      <c r="N64" s="6"/>
      <c r="O64" s="6"/>
      <c r="P64" s="6"/>
      <c r="Q64" s="44">
        <f t="shared" ref="Q64:R68" si="19">G64</f>
        <v>1</v>
      </c>
      <c r="R64" s="6">
        <f t="shared" si="19"/>
        <v>35</v>
      </c>
      <c r="S64" s="44">
        <f t="shared" si="10"/>
        <v>0</v>
      </c>
      <c r="T64" s="6">
        <f t="shared" si="11"/>
        <v>0</v>
      </c>
      <c r="U64" s="6" t="s">
        <v>83</v>
      </c>
    </row>
    <row r="65" spans="1:21" ht="24.75" customHeight="1">
      <c r="A65" s="11">
        <v>42</v>
      </c>
      <c r="B65" s="10" t="s">
        <v>29</v>
      </c>
      <c r="C65" s="9" t="s">
        <v>71</v>
      </c>
      <c r="D65" s="54">
        <f t="shared" si="17"/>
        <v>52</v>
      </c>
      <c r="E65" s="14">
        <v>1</v>
      </c>
      <c r="F65" s="8">
        <v>52</v>
      </c>
      <c r="G65" s="7">
        <f t="shared" si="18"/>
        <v>1</v>
      </c>
      <c r="H65" s="54">
        <v>52</v>
      </c>
      <c r="I65" s="7"/>
      <c r="J65" s="54"/>
      <c r="K65" s="6"/>
      <c r="L65" s="6"/>
      <c r="M65" s="6"/>
      <c r="N65" s="6"/>
      <c r="O65" s="6"/>
      <c r="P65" s="6"/>
      <c r="Q65" s="44">
        <f t="shared" si="19"/>
        <v>1</v>
      </c>
      <c r="R65" s="6">
        <f t="shared" si="19"/>
        <v>52</v>
      </c>
      <c r="S65" s="44">
        <f t="shared" si="10"/>
        <v>0</v>
      </c>
      <c r="T65" s="6">
        <f t="shared" si="11"/>
        <v>0</v>
      </c>
      <c r="U65" s="6" t="s">
        <v>81</v>
      </c>
    </row>
    <row r="66" spans="1:21" ht="24.75" customHeight="1">
      <c r="A66" s="32">
        <v>43</v>
      </c>
      <c r="B66" s="10" t="s">
        <v>42</v>
      </c>
      <c r="C66" s="9" t="s">
        <v>71</v>
      </c>
      <c r="D66" s="54">
        <f t="shared" si="17"/>
        <v>150</v>
      </c>
      <c r="E66" s="8">
        <v>1</v>
      </c>
      <c r="F66" s="8">
        <v>150</v>
      </c>
      <c r="G66" s="7">
        <f t="shared" si="18"/>
        <v>1</v>
      </c>
      <c r="H66" s="54">
        <v>150</v>
      </c>
      <c r="I66" s="7"/>
      <c r="J66" s="54"/>
      <c r="K66" s="6"/>
      <c r="L66" s="6"/>
      <c r="M66" s="6"/>
      <c r="N66" s="6"/>
      <c r="O66" s="6"/>
      <c r="P66" s="6"/>
      <c r="Q66" s="44">
        <f t="shared" si="19"/>
        <v>1</v>
      </c>
      <c r="R66" s="6">
        <f t="shared" si="19"/>
        <v>150</v>
      </c>
      <c r="S66" s="44">
        <f t="shared" si="10"/>
        <v>0</v>
      </c>
      <c r="T66" s="6">
        <f t="shared" si="11"/>
        <v>0</v>
      </c>
      <c r="U66" s="6" t="s">
        <v>83</v>
      </c>
    </row>
    <row r="67" spans="1:21" ht="24.75" customHeight="1">
      <c r="A67" s="11">
        <v>44</v>
      </c>
      <c r="B67" s="10" t="s">
        <v>44</v>
      </c>
      <c r="C67" s="9" t="s">
        <v>71</v>
      </c>
      <c r="D67" s="54">
        <f t="shared" si="17"/>
        <v>100</v>
      </c>
      <c r="E67" s="8">
        <v>1</v>
      </c>
      <c r="F67" s="8">
        <v>100</v>
      </c>
      <c r="G67" s="7">
        <f t="shared" si="18"/>
        <v>1</v>
      </c>
      <c r="H67" s="54">
        <v>100</v>
      </c>
      <c r="I67" s="7"/>
      <c r="J67" s="54"/>
      <c r="K67" s="6"/>
      <c r="L67" s="6"/>
      <c r="M67" s="6"/>
      <c r="N67" s="6"/>
      <c r="O67" s="6"/>
      <c r="P67" s="6"/>
      <c r="Q67" s="44">
        <f t="shared" si="19"/>
        <v>1</v>
      </c>
      <c r="R67" s="6">
        <f t="shared" si="19"/>
        <v>100</v>
      </c>
      <c r="S67" s="44">
        <f t="shared" si="10"/>
        <v>0</v>
      </c>
      <c r="T67" s="6">
        <f t="shared" si="11"/>
        <v>0</v>
      </c>
      <c r="U67" s="6" t="s">
        <v>83</v>
      </c>
    </row>
    <row r="68" spans="1:21" ht="24.75" customHeight="1">
      <c r="A68" s="32">
        <v>45</v>
      </c>
      <c r="B68" s="10" t="s">
        <v>50</v>
      </c>
      <c r="C68" s="9" t="s">
        <v>71</v>
      </c>
      <c r="D68" s="54">
        <f t="shared" si="17"/>
        <v>185</v>
      </c>
      <c r="E68" s="14">
        <v>1</v>
      </c>
      <c r="F68" s="8">
        <v>185</v>
      </c>
      <c r="G68" s="7">
        <f t="shared" si="18"/>
        <v>1</v>
      </c>
      <c r="H68" s="54">
        <v>185</v>
      </c>
      <c r="I68" s="7"/>
      <c r="J68" s="54"/>
      <c r="K68" s="6"/>
      <c r="L68" s="6"/>
      <c r="M68" s="6"/>
      <c r="N68" s="6"/>
      <c r="O68" s="6"/>
      <c r="P68" s="6"/>
      <c r="Q68" s="44">
        <f t="shared" si="19"/>
        <v>1</v>
      </c>
      <c r="R68" s="6">
        <f t="shared" si="19"/>
        <v>185</v>
      </c>
      <c r="S68" s="44">
        <f t="shared" si="10"/>
        <v>0</v>
      </c>
      <c r="T68" s="6">
        <f t="shared" si="11"/>
        <v>0</v>
      </c>
      <c r="U68" s="6" t="s">
        <v>99</v>
      </c>
    </row>
    <row r="69" spans="1:21" ht="24.75" customHeight="1">
      <c r="A69" s="62" t="s">
        <v>62</v>
      </c>
      <c r="B69" s="63"/>
      <c r="C69" s="63"/>
      <c r="D69" s="63"/>
      <c r="E69" s="64"/>
      <c r="F69" s="52">
        <f>F30+F31+F34+F35+F36+F37+F38+F39+F40+F41+F42+F43+F44+F45+F47+F49+F50+F51+F56+F57+F60+F61+F64+F65+F66+F67+F68</f>
        <v>4895.82</v>
      </c>
      <c r="G69" s="29"/>
      <c r="H69" s="52">
        <f>H30+H31+H34+H35+H36+H37+H38+H39+H40+H41+H42+H43+H44+H45+H47+H49+H50+H51+H56+H57+H60+H64+H61+H65+H66+H67+H68</f>
        <v>4895.82</v>
      </c>
      <c r="I69" s="29"/>
      <c r="J69" s="52"/>
      <c r="K69" s="5"/>
      <c r="L69" s="5">
        <f>SUM(L32:L68)</f>
        <v>745</v>
      </c>
      <c r="M69" s="5"/>
      <c r="N69" s="5">
        <f>SUM(N32:N68)</f>
        <v>80</v>
      </c>
      <c r="O69" s="5"/>
      <c r="P69" s="5">
        <f>SUM(P32:P68)</f>
        <v>599</v>
      </c>
      <c r="Q69" s="5"/>
      <c r="R69" s="5">
        <f>SUM(R30:R68)</f>
        <v>4895.82</v>
      </c>
      <c r="S69" s="5"/>
      <c r="T69" s="5">
        <f>SUM(T30:T68)</f>
        <v>697</v>
      </c>
      <c r="U69" s="5"/>
    </row>
    <row r="70" spans="1:21" ht="24.75" hidden="1" customHeight="1">
      <c r="A70" s="56" t="s">
        <v>93</v>
      </c>
      <c r="B70" s="56"/>
      <c r="C70" s="56"/>
      <c r="D70" s="56"/>
      <c r="E70" s="56"/>
      <c r="F70" s="54"/>
      <c r="G70" s="7"/>
      <c r="H70" s="54"/>
      <c r="I70" s="7"/>
      <c r="J70" s="54"/>
      <c r="K70" s="6"/>
      <c r="L70" s="6"/>
      <c r="M70" s="6"/>
      <c r="N70" s="6"/>
      <c r="O70" s="6"/>
      <c r="P70" s="6"/>
      <c r="Q70" s="6"/>
      <c r="R70" s="6"/>
      <c r="S70" s="44"/>
      <c r="T70" s="6"/>
      <c r="U70" s="6"/>
    </row>
    <row r="71" spans="1:21" ht="27" hidden="1" customHeight="1">
      <c r="A71" s="32">
        <v>61</v>
      </c>
      <c r="B71" s="33" t="s">
        <v>1</v>
      </c>
      <c r="C71" s="34" t="s">
        <v>71</v>
      </c>
      <c r="D71" s="35">
        <f>F71/E71</f>
        <v>1000</v>
      </c>
      <c r="E71" s="35">
        <v>1</v>
      </c>
      <c r="F71" s="54">
        <v>1000</v>
      </c>
      <c r="G71" s="7">
        <f>E71</f>
        <v>1</v>
      </c>
      <c r="H71" s="54">
        <v>0</v>
      </c>
      <c r="I71" s="7"/>
      <c r="J71" s="54"/>
      <c r="K71" s="6">
        <v>1</v>
      </c>
      <c r="L71" s="6">
        <v>0</v>
      </c>
      <c r="M71" s="6"/>
      <c r="N71" s="6"/>
      <c r="O71" s="6"/>
      <c r="P71" s="6"/>
      <c r="Q71" s="6"/>
      <c r="R71" s="6"/>
      <c r="S71" s="44">
        <f>E71-I71-K71-M71-O71</f>
        <v>0</v>
      </c>
      <c r="T71" s="6">
        <f>H71-J71-L71-N71-P71</f>
        <v>0</v>
      </c>
      <c r="U71" s="6"/>
    </row>
    <row r="72" spans="1:21" ht="27" hidden="1" customHeight="1">
      <c r="A72" s="62" t="s">
        <v>62</v>
      </c>
      <c r="B72" s="63"/>
      <c r="C72" s="63"/>
      <c r="D72" s="63"/>
      <c r="E72" s="64"/>
      <c r="F72" s="47">
        <f>F71</f>
        <v>1000</v>
      </c>
      <c r="G72" s="29"/>
      <c r="H72" s="52">
        <f>H71</f>
        <v>0</v>
      </c>
      <c r="I72" s="29"/>
      <c r="J72" s="52"/>
      <c r="K72" s="5">
        <f>SUM(K71)</f>
        <v>1</v>
      </c>
      <c r="L72" s="5">
        <f>SUM(L71)</f>
        <v>0</v>
      </c>
      <c r="M72" s="5"/>
      <c r="N72" s="5"/>
      <c r="O72" s="5"/>
      <c r="P72" s="5"/>
      <c r="Q72" s="5"/>
      <c r="R72" s="5"/>
      <c r="S72" s="5"/>
      <c r="T72" s="5">
        <f>H72-J72-L72-N72-P72</f>
        <v>0</v>
      </c>
      <c r="U72" s="5"/>
    </row>
    <row r="73" spans="1:21" ht="27" customHeight="1">
      <c r="A73" s="56" t="s">
        <v>101</v>
      </c>
      <c r="B73" s="56"/>
      <c r="C73" s="56"/>
      <c r="D73" s="56"/>
      <c r="E73" s="56"/>
      <c r="F73" s="54"/>
      <c r="G73" s="7"/>
      <c r="H73" s="54"/>
      <c r="I73" s="7"/>
      <c r="J73" s="54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27" customHeight="1">
      <c r="A74" s="32">
        <v>46</v>
      </c>
      <c r="B74" s="48" t="s">
        <v>11</v>
      </c>
      <c r="C74" s="34" t="s">
        <v>71</v>
      </c>
      <c r="D74" s="35">
        <f t="shared" ref="D74:D90" si="20">F74/E74</f>
        <v>7.2</v>
      </c>
      <c r="E74" s="49">
        <v>2</v>
      </c>
      <c r="F74" s="50">
        <v>14.4</v>
      </c>
      <c r="G74" s="7">
        <f t="shared" ref="G74:G90" si="21">E74</f>
        <v>2</v>
      </c>
      <c r="H74" s="54">
        <v>14.4</v>
      </c>
      <c r="I74" s="7"/>
      <c r="J74" s="54"/>
      <c r="K74" s="6"/>
      <c r="L74" s="6"/>
      <c r="M74" s="6"/>
      <c r="N74" s="6"/>
      <c r="O74" s="6"/>
      <c r="P74" s="6"/>
      <c r="Q74" s="44">
        <f t="shared" ref="Q74:Q90" si="22">G74</f>
        <v>2</v>
      </c>
      <c r="R74" s="6">
        <f t="shared" ref="R74:R90" si="23">H74</f>
        <v>14.4</v>
      </c>
      <c r="S74" s="44">
        <f t="shared" ref="S74:S90" si="24">E74-I74-K74-M74-O74-Q74</f>
        <v>0</v>
      </c>
      <c r="T74" s="6">
        <f t="shared" ref="T74:T90" si="25">H74-J74-L74-N74-P74-R74</f>
        <v>0</v>
      </c>
      <c r="U74" s="6" t="s">
        <v>81</v>
      </c>
    </row>
    <row r="75" spans="1:21" ht="27" customHeight="1">
      <c r="A75" s="11">
        <v>47</v>
      </c>
      <c r="B75" s="10" t="s">
        <v>12</v>
      </c>
      <c r="C75" s="9" t="s">
        <v>71</v>
      </c>
      <c r="D75" s="54">
        <f t="shared" si="20"/>
        <v>3</v>
      </c>
      <c r="E75" s="14">
        <v>10</v>
      </c>
      <c r="F75" s="8">
        <v>30</v>
      </c>
      <c r="G75" s="7">
        <f t="shared" si="21"/>
        <v>10</v>
      </c>
      <c r="H75" s="54">
        <v>30</v>
      </c>
      <c r="I75" s="7"/>
      <c r="J75" s="54"/>
      <c r="K75" s="6"/>
      <c r="L75" s="6"/>
      <c r="M75" s="6"/>
      <c r="N75" s="6"/>
      <c r="O75" s="6"/>
      <c r="P75" s="6"/>
      <c r="Q75" s="44">
        <f t="shared" si="22"/>
        <v>10</v>
      </c>
      <c r="R75" s="6">
        <f t="shared" si="23"/>
        <v>30</v>
      </c>
      <c r="S75" s="44">
        <f t="shared" si="24"/>
        <v>0</v>
      </c>
      <c r="T75" s="6">
        <f t="shared" si="25"/>
        <v>0</v>
      </c>
      <c r="U75" s="6" t="s">
        <v>81</v>
      </c>
    </row>
    <row r="76" spans="1:21" ht="27" customHeight="1">
      <c r="A76" s="32">
        <v>48</v>
      </c>
      <c r="B76" s="10" t="s">
        <v>13</v>
      </c>
      <c r="C76" s="9" t="s">
        <v>71</v>
      </c>
      <c r="D76" s="54">
        <f t="shared" si="20"/>
        <v>6</v>
      </c>
      <c r="E76" s="14">
        <v>4</v>
      </c>
      <c r="F76" s="8">
        <v>24</v>
      </c>
      <c r="G76" s="7">
        <f t="shared" si="21"/>
        <v>4</v>
      </c>
      <c r="H76" s="54">
        <v>24</v>
      </c>
      <c r="I76" s="7"/>
      <c r="J76" s="54"/>
      <c r="K76" s="6"/>
      <c r="L76" s="6"/>
      <c r="M76" s="6"/>
      <c r="N76" s="6"/>
      <c r="O76" s="6"/>
      <c r="P76" s="6"/>
      <c r="Q76" s="44">
        <f t="shared" si="22"/>
        <v>4</v>
      </c>
      <c r="R76" s="6">
        <f t="shared" si="23"/>
        <v>24</v>
      </c>
      <c r="S76" s="44">
        <f t="shared" si="24"/>
        <v>0</v>
      </c>
      <c r="T76" s="6">
        <f t="shared" si="25"/>
        <v>0</v>
      </c>
      <c r="U76" s="6" t="s">
        <v>81</v>
      </c>
    </row>
    <row r="77" spans="1:21" ht="27" customHeight="1">
      <c r="A77" s="11">
        <v>49</v>
      </c>
      <c r="B77" s="10" t="s">
        <v>14</v>
      </c>
      <c r="C77" s="9" t="s">
        <v>71</v>
      </c>
      <c r="D77" s="54">
        <f t="shared" si="20"/>
        <v>10</v>
      </c>
      <c r="E77" s="14">
        <v>1</v>
      </c>
      <c r="F77" s="8">
        <v>10</v>
      </c>
      <c r="G77" s="7">
        <f t="shared" si="21"/>
        <v>1</v>
      </c>
      <c r="H77" s="54">
        <v>10</v>
      </c>
      <c r="I77" s="7"/>
      <c r="J77" s="54"/>
      <c r="K77" s="6"/>
      <c r="L77" s="6"/>
      <c r="M77" s="6"/>
      <c r="N77" s="6"/>
      <c r="O77" s="6"/>
      <c r="P77" s="6"/>
      <c r="Q77" s="44">
        <f t="shared" si="22"/>
        <v>1</v>
      </c>
      <c r="R77" s="6">
        <f t="shared" si="23"/>
        <v>10</v>
      </c>
      <c r="S77" s="44">
        <f t="shared" si="24"/>
        <v>0</v>
      </c>
      <c r="T77" s="6">
        <f t="shared" si="25"/>
        <v>0</v>
      </c>
      <c r="U77" s="6" t="s">
        <v>81</v>
      </c>
    </row>
    <row r="78" spans="1:21" ht="27" customHeight="1">
      <c r="A78" s="32">
        <v>50</v>
      </c>
      <c r="B78" s="10" t="s">
        <v>15</v>
      </c>
      <c r="C78" s="9" t="s">
        <v>71</v>
      </c>
      <c r="D78" s="54">
        <f t="shared" si="20"/>
        <v>6</v>
      </c>
      <c r="E78" s="8">
        <v>2</v>
      </c>
      <c r="F78" s="8">
        <v>12</v>
      </c>
      <c r="G78" s="7">
        <f t="shared" si="21"/>
        <v>2</v>
      </c>
      <c r="H78" s="54">
        <v>12</v>
      </c>
      <c r="I78" s="7"/>
      <c r="J78" s="54"/>
      <c r="K78" s="6"/>
      <c r="L78" s="6"/>
      <c r="M78" s="6"/>
      <c r="N78" s="6"/>
      <c r="O78" s="6"/>
      <c r="P78" s="6"/>
      <c r="Q78" s="44">
        <f t="shared" si="22"/>
        <v>2</v>
      </c>
      <c r="R78" s="6">
        <f t="shared" si="23"/>
        <v>12</v>
      </c>
      <c r="S78" s="44">
        <f t="shared" si="24"/>
        <v>0</v>
      </c>
      <c r="T78" s="6">
        <f t="shared" si="25"/>
        <v>0</v>
      </c>
      <c r="U78" s="6" t="s">
        <v>81</v>
      </c>
    </row>
    <row r="79" spans="1:21" ht="27" customHeight="1">
      <c r="A79" s="11">
        <v>51</v>
      </c>
      <c r="B79" s="10" t="s">
        <v>43</v>
      </c>
      <c r="C79" s="9" t="s">
        <v>71</v>
      </c>
      <c r="D79" s="54">
        <f t="shared" si="20"/>
        <v>0.9</v>
      </c>
      <c r="E79" s="17">
        <v>80</v>
      </c>
      <c r="F79" s="54">
        <v>72</v>
      </c>
      <c r="G79" s="7">
        <f t="shared" si="21"/>
        <v>80</v>
      </c>
      <c r="H79" s="54">
        <v>72</v>
      </c>
      <c r="I79" s="7"/>
      <c r="J79" s="54"/>
      <c r="K79" s="6"/>
      <c r="L79" s="6"/>
      <c r="M79" s="6"/>
      <c r="N79" s="6"/>
      <c r="O79" s="6"/>
      <c r="P79" s="6"/>
      <c r="Q79" s="44">
        <f t="shared" si="22"/>
        <v>80</v>
      </c>
      <c r="R79" s="6">
        <f t="shared" si="23"/>
        <v>72</v>
      </c>
      <c r="S79" s="44">
        <f t="shared" si="24"/>
        <v>0</v>
      </c>
      <c r="T79" s="6">
        <f t="shared" si="25"/>
        <v>0</v>
      </c>
      <c r="U79" s="6" t="s">
        <v>99</v>
      </c>
    </row>
    <row r="80" spans="1:21" ht="27" customHeight="1">
      <c r="A80" s="32">
        <v>52</v>
      </c>
      <c r="B80" s="10" t="s">
        <v>63</v>
      </c>
      <c r="C80" s="9" t="s">
        <v>71</v>
      </c>
      <c r="D80" s="54">
        <f t="shared" si="20"/>
        <v>2</v>
      </c>
      <c r="E80" s="17">
        <v>36</v>
      </c>
      <c r="F80" s="54">
        <v>72</v>
      </c>
      <c r="G80" s="7">
        <f t="shared" si="21"/>
        <v>36</v>
      </c>
      <c r="H80" s="54">
        <v>72</v>
      </c>
      <c r="I80" s="7"/>
      <c r="J80" s="54"/>
      <c r="K80" s="6"/>
      <c r="L80" s="6"/>
      <c r="M80" s="6"/>
      <c r="N80" s="6"/>
      <c r="O80" s="6"/>
      <c r="P80" s="6"/>
      <c r="Q80" s="44">
        <f t="shared" si="22"/>
        <v>36</v>
      </c>
      <c r="R80" s="6">
        <f t="shared" si="23"/>
        <v>72</v>
      </c>
      <c r="S80" s="44">
        <f t="shared" si="24"/>
        <v>0</v>
      </c>
      <c r="T80" s="6">
        <f t="shared" si="25"/>
        <v>0</v>
      </c>
      <c r="U80" s="6" t="s">
        <v>99</v>
      </c>
    </row>
    <row r="81" spans="1:21" ht="27" customHeight="1">
      <c r="A81" s="11">
        <v>53</v>
      </c>
      <c r="B81" s="10" t="s">
        <v>24</v>
      </c>
      <c r="C81" s="9" t="s">
        <v>71</v>
      </c>
      <c r="D81" s="54">
        <f t="shared" si="20"/>
        <v>35</v>
      </c>
      <c r="E81" s="17">
        <v>1</v>
      </c>
      <c r="F81" s="54">
        <v>35</v>
      </c>
      <c r="G81" s="7">
        <f t="shared" si="21"/>
        <v>1</v>
      </c>
      <c r="H81" s="54">
        <v>35</v>
      </c>
      <c r="I81" s="7"/>
      <c r="J81" s="54"/>
      <c r="K81" s="6"/>
      <c r="L81" s="6"/>
      <c r="M81" s="6"/>
      <c r="N81" s="6"/>
      <c r="O81" s="6"/>
      <c r="P81" s="6"/>
      <c r="Q81" s="44">
        <f t="shared" si="22"/>
        <v>1</v>
      </c>
      <c r="R81" s="6">
        <f t="shared" si="23"/>
        <v>35</v>
      </c>
      <c r="S81" s="44">
        <f t="shared" si="24"/>
        <v>0</v>
      </c>
      <c r="T81" s="6">
        <f t="shared" si="25"/>
        <v>0</v>
      </c>
      <c r="U81" s="6" t="s">
        <v>81</v>
      </c>
    </row>
    <row r="82" spans="1:21" ht="27" customHeight="1">
      <c r="A82" s="32">
        <v>54</v>
      </c>
      <c r="B82" s="10" t="s">
        <v>39</v>
      </c>
      <c r="C82" s="9" t="s">
        <v>71</v>
      </c>
      <c r="D82" s="54">
        <f t="shared" si="20"/>
        <v>18</v>
      </c>
      <c r="E82" s="14">
        <v>1</v>
      </c>
      <c r="F82" s="8">
        <v>18</v>
      </c>
      <c r="G82" s="7">
        <f t="shared" si="21"/>
        <v>1</v>
      </c>
      <c r="H82" s="54">
        <v>18</v>
      </c>
      <c r="I82" s="7"/>
      <c r="J82" s="54"/>
      <c r="K82" s="6"/>
      <c r="L82" s="6"/>
      <c r="M82" s="6"/>
      <c r="N82" s="6"/>
      <c r="O82" s="6"/>
      <c r="P82" s="6"/>
      <c r="Q82" s="44">
        <f t="shared" si="22"/>
        <v>1</v>
      </c>
      <c r="R82" s="6">
        <f t="shared" si="23"/>
        <v>18</v>
      </c>
      <c r="S82" s="44">
        <f t="shared" si="24"/>
        <v>0</v>
      </c>
      <c r="T82" s="6">
        <f t="shared" si="25"/>
        <v>0</v>
      </c>
      <c r="U82" s="6" t="s">
        <v>81</v>
      </c>
    </row>
    <row r="83" spans="1:21" ht="27" customHeight="1">
      <c r="A83" s="11">
        <v>55</v>
      </c>
      <c r="B83" s="10" t="s">
        <v>41</v>
      </c>
      <c r="C83" s="9" t="s">
        <v>71</v>
      </c>
      <c r="D83" s="54">
        <f t="shared" si="20"/>
        <v>2.5</v>
      </c>
      <c r="E83" s="14">
        <v>4</v>
      </c>
      <c r="F83" s="8">
        <v>10</v>
      </c>
      <c r="G83" s="7">
        <f t="shared" si="21"/>
        <v>4</v>
      </c>
      <c r="H83" s="54">
        <v>10</v>
      </c>
      <c r="I83" s="7"/>
      <c r="J83" s="54"/>
      <c r="K83" s="6"/>
      <c r="L83" s="6"/>
      <c r="M83" s="6"/>
      <c r="N83" s="6"/>
      <c r="O83" s="6"/>
      <c r="P83" s="6"/>
      <c r="Q83" s="44">
        <f t="shared" si="22"/>
        <v>4</v>
      </c>
      <c r="R83" s="6">
        <f t="shared" si="23"/>
        <v>10</v>
      </c>
      <c r="S83" s="44">
        <f t="shared" si="24"/>
        <v>0</v>
      </c>
      <c r="T83" s="6">
        <f t="shared" si="25"/>
        <v>0</v>
      </c>
      <c r="U83" s="6" t="s">
        <v>81</v>
      </c>
    </row>
    <row r="84" spans="1:21" ht="27" customHeight="1">
      <c r="A84" s="32">
        <v>56</v>
      </c>
      <c r="B84" s="10" t="s">
        <v>16</v>
      </c>
      <c r="C84" s="9" t="s">
        <v>71</v>
      </c>
      <c r="D84" s="54">
        <f t="shared" si="20"/>
        <v>8</v>
      </c>
      <c r="E84" s="14">
        <v>3</v>
      </c>
      <c r="F84" s="8">
        <v>24</v>
      </c>
      <c r="G84" s="7">
        <f t="shared" si="21"/>
        <v>3</v>
      </c>
      <c r="H84" s="54">
        <v>24</v>
      </c>
      <c r="I84" s="7"/>
      <c r="J84" s="54"/>
      <c r="K84" s="6"/>
      <c r="L84" s="6"/>
      <c r="M84" s="6"/>
      <c r="N84" s="6"/>
      <c r="O84" s="6"/>
      <c r="P84" s="6"/>
      <c r="Q84" s="44">
        <f t="shared" si="22"/>
        <v>3</v>
      </c>
      <c r="R84" s="6">
        <f t="shared" si="23"/>
        <v>24</v>
      </c>
      <c r="S84" s="44">
        <f t="shared" si="24"/>
        <v>0</v>
      </c>
      <c r="T84" s="6">
        <f t="shared" si="25"/>
        <v>0</v>
      </c>
      <c r="U84" s="6" t="s">
        <v>83</v>
      </c>
    </row>
    <row r="85" spans="1:21" ht="27" customHeight="1">
      <c r="A85" s="11">
        <v>57</v>
      </c>
      <c r="B85" s="10" t="s">
        <v>26</v>
      </c>
      <c r="C85" s="9" t="s">
        <v>71</v>
      </c>
      <c r="D85" s="54">
        <f t="shared" si="20"/>
        <v>9.1999999999999993</v>
      </c>
      <c r="E85" s="14">
        <v>1</v>
      </c>
      <c r="F85" s="8">
        <v>9.1999999999999993</v>
      </c>
      <c r="G85" s="7">
        <f t="shared" si="21"/>
        <v>1</v>
      </c>
      <c r="H85" s="54">
        <v>9.1999999999999993</v>
      </c>
      <c r="I85" s="7"/>
      <c r="J85" s="54"/>
      <c r="K85" s="6"/>
      <c r="L85" s="6"/>
      <c r="M85" s="6"/>
      <c r="N85" s="6"/>
      <c r="O85" s="6"/>
      <c r="P85" s="6"/>
      <c r="Q85" s="44">
        <f t="shared" si="22"/>
        <v>1</v>
      </c>
      <c r="R85" s="6">
        <f t="shared" si="23"/>
        <v>9.1999999999999993</v>
      </c>
      <c r="S85" s="44">
        <f t="shared" si="24"/>
        <v>0</v>
      </c>
      <c r="T85" s="6">
        <f t="shared" si="25"/>
        <v>0</v>
      </c>
      <c r="U85" s="6" t="s">
        <v>82</v>
      </c>
    </row>
    <row r="86" spans="1:21" ht="27" customHeight="1">
      <c r="A86" s="32">
        <v>58</v>
      </c>
      <c r="B86" s="10" t="s">
        <v>36</v>
      </c>
      <c r="C86" s="9" t="s">
        <v>71</v>
      </c>
      <c r="D86" s="54">
        <f t="shared" si="20"/>
        <v>8.6</v>
      </c>
      <c r="E86" s="14">
        <v>1</v>
      </c>
      <c r="F86" s="8">
        <v>8.6</v>
      </c>
      <c r="G86" s="7">
        <f t="shared" si="21"/>
        <v>1</v>
      </c>
      <c r="H86" s="54">
        <v>8.6</v>
      </c>
      <c r="I86" s="7"/>
      <c r="J86" s="54"/>
      <c r="K86" s="6"/>
      <c r="L86" s="6"/>
      <c r="M86" s="6"/>
      <c r="N86" s="6"/>
      <c r="O86" s="6"/>
      <c r="P86" s="6"/>
      <c r="Q86" s="44">
        <f t="shared" si="22"/>
        <v>1</v>
      </c>
      <c r="R86" s="6">
        <f t="shared" si="23"/>
        <v>8.6</v>
      </c>
      <c r="S86" s="44">
        <f t="shared" si="24"/>
        <v>0</v>
      </c>
      <c r="T86" s="6">
        <f t="shared" si="25"/>
        <v>0</v>
      </c>
      <c r="U86" s="6" t="s">
        <v>82</v>
      </c>
    </row>
    <row r="87" spans="1:21" ht="27" customHeight="1">
      <c r="A87" s="11">
        <v>59</v>
      </c>
      <c r="B87" s="10" t="s">
        <v>40</v>
      </c>
      <c r="C87" s="9" t="s">
        <v>71</v>
      </c>
      <c r="D87" s="54">
        <f t="shared" si="20"/>
        <v>7</v>
      </c>
      <c r="E87" s="14">
        <v>1</v>
      </c>
      <c r="F87" s="8">
        <v>7</v>
      </c>
      <c r="G87" s="7">
        <f t="shared" si="21"/>
        <v>1</v>
      </c>
      <c r="H87" s="54">
        <v>7</v>
      </c>
      <c r="I87" s="7"/>
      <c r="J87" s="54"/>
      <c r="K87" s="6"/>
      <c r="L87" s="6"/>
      <c r="M87" s="6"/>
      <c r="N87" s="6"/>
      <c r="O87" s="6"/>
      <c r="P87" s="6"/>
      <c r="Q87" s="44">
        <f t="shared" si="22"/>
        <v>1</v>
      </c>
      <c r="R87" s="6">
        <f t="shared" si="23"/>
        <v>7</v>
      </c>
      <c r="S87" s="44">
        <f t="shared" si="24"/>
        <v>0</v>
      </c>
      <c r="T87" s="6">
        <f t="shared" si="25"/>
        <v>0</v>
      </c>
      <c r="U87" s="6" t="s">
        <v>83</v>
      </c>
    </row>
    <row r="88" spans="1:21" ht="27" customHeight="1">
      <c r="A88" s="32">
        <v>60</v>
      </c>
      <c r="B88" s="10" t="s">
        <v>37</v>
      </c>
      <c r="C88" s="9" t="s">
        <v>71</v>
      </c>
      <c r="D88" s="54">
        <f t="shared" si="20"/>
        <v>10.5</v>
      </c>
      <c r="E88" s="14">
        <v>1</v>
      </c>
      <c r="F88" s="8">
        <v>10.5</v>
      </c>
      <c r="G88" s="7">
        <f t="shared" si="21"/>
        <v>1</v>
      </c>
      <c r="H88" s="54">
        <v>10.5</v>
      </c>
      <c r="I88" s="7"/>
      <c r="J88" s="54"/>
      <c r="K88" s="6"/>
      <c r="L88" s="6"/>
      <c r="M88" s="6"/>
      <c r="N88" s="6"/>
      <c r="O88" s="6"/>
      <c r="P88" s="6"/>
      <c r="Q88" s="44">
        <f t="shared" si="22"/>
        <v>1</v>
      </c>
      <c r="R88" s="6">
        <f t="shared" si="23"/>
        <v>10.5</v>
      </c>
      <c r="S88" s="44">
        <f t="shared" si="24"/>
        <v>0</v>
      </c>
      <c r="T88" s="6">
        <f t="shared" si="25"/>
        <v>0</v>
      </c>
      <c r="U88" s="6" t="s">
        <v>82</v>
      </c>
    </row>
    <row r="89" spans="1:21" ht="27" customHeight="1">
      <c r="A89" s="11">
        <v>61</v>
      </c>
      <c r="B89" s="10" t="s">
        <v>28</v>
      </c>
      <c r="C89" s="9" t="s">
        <v>71</v>
      </c>
      <c r="D89" s="54">
        <f t="shared" si="20"/>
        <v>7.2</v>
      </c>
      <c r="E89" s="13">
        <v>5</v>
      </c>
      <c r="F89" s="8">
        <v>36</v>
      </c>
      <c r="G89" s="7">
        <f t="shared" si="21"/>
        <v>5</v>
      </c>
      <c r="H89" s="54">
        <v>36</v>
      </c>
      <c r="I89" s="7"/>
      <c r="J89" s="54"/>
      <c r="K89" s="6"/>
      <c r="L89" s="6"/>
      <c r="M89" s="6"/>
      <c r="N89" s="6"/>
      <c r="O89" s="6"/>
      <c r="P89" s="6"/>
      <c r="Q89" s="44">
        <f t="shared" si="22"/>
        <v>5</v>
      </c>
      <c r="R89" s="6">
        <f t="shared" si="23"/>
        <v>36</v>
      </c>
      <c r="S89" s="44">
        <f t="shared" si="24"/>
        <v>0</v>
      </c>
      <c r="T89" s="6">
        <f t="shared" si="25"/>
        <v>0</v>
      </c>
      <c r="U89" s="6" t="s">
        <v>81</v>
      </c>
    </row>
    <row r="90" spans="1:21" ht="27" customHeight="1">
      <c r="A90" s="32">
        <v>62</v>
      </c>
      <c r="B90" s="36" t="s">
        <v>48</v>
      </c>
      <c r="C90" s="37" t="s">
        <v>87</v>
      </c>
      <c r="D90" s="12">
        <f t="shared" si="20"/>
        <v>25</v>
      </c>
      <c r="E90" s="38">
        <v>50</v>
      </c>
      <c r="F90" s="38">
        <v>1250</v>
      </c>
      <c r="G90" s="39">
        <f t="shared" si="21"/>
        <v>50</v>
      </c>
      <c r="H90" s="12">
        <v>1250</v>
      </c>
      <c r="I90" s="39"/>
      <c r="J90" s="12"/>
      <c r="K90" s="40"/>
      <c r="L90" s="40"/>
      <c r="M90" s="40"/>
      <c r="N90" s="40"/>
      <c r="O90" s="40"/>
      <c r="P90" s="40"/>
      <c r="Q90" s="44">
        <f t="shared" si="22"/>
        <v>50</v>
      </c>
      <c r="R90" s="6">
        <f t="shared" si="23"/>
        <v>1250</v>
      </c>
      <c r="S90" s="44">
        <f t="shared" si="24"/>
        <v>0</v>
      </c>
      <c r="T90" s="6">
        <f t="shared" si="25"/>
        <v>0</v>
      </c>
      <c r="U90" s="40" t="s">
        <v>81</v>
      </c>
    </row>
    <row r="91" spans="1:21" ht="24" customHeight="1">
      <c r="A91" s="57" t="s">
        <v>62</v>
      </c>
      <c r="B91" s="58"/>
      <c r="C91" s="58"/>
      <c r="D91" s="58"/>
      <c r="E91" s="59"/>
      <c r="F91" s="52">
        <f>SUM(F74:F90)</f>
        <v>1642.7</v>
      </c>
      <c r="G91" s="29"/>
      <c r="H91" s="52">
        <f>SUM(H74:H90)</f>
        <v>1642.7</v>
      </c>
      <c r="I91" s="29"/>
      <c r="J91" s="52"/>
      <c r="K91" s="41"/>
      <c r="L91" s="41"/>
      <c r="M91" s="41"/>
      <c r="N91" s="41"/>
      <c r="O91" s="41"/>
      <c r="P91" s="41"/>
      <c r="Q91" s="41"/>
      <c r="R91" s="41">
        <f>SUM(R74:R90)</f>
        <v>1642.7</v>
      </c>
      <c r="S91" s="41"/>
      <c r="T91" s="41">
        <f>SUM(T74:T90)</f>
        <v>0</v>
      </c>
      <c r="U91" s="41"/>
    </row>
    <row r="92" spans="1:21">
      <c r="H92" s="4"/>
    </row>
    <row r="93" spans="1:21">
      <c r="F93" s="4"/>
    </row>
    <row r="94" spans="1:21">
      <c r="F94" s="4"/>
    </row>
  </sheetData>
  <autoFilter ref="G5:H91"/>
  <mergeCells count="24">
    <mergeCell ref="B1:U1"/>
    <mergeCell ref="A2:U2"/>
    <mergeCell ref="A3:A5"/>
    <mergeCell ref="B3:B5"/>
    <mergeCell ref="C3:C5"/>
    <mergeCell ref="D3:D5"/>
    <mergeCell ref="E3:F4"/>
    <mergeCell ref="G3:H4"/>
    <mergeCell ref="I3:R3"/>
    <mergeCell ref="S3:T4"/>
    <mergeCell ref="U3:U5"/>
    <mergeCell ref="I4:J4"/>
    <mergeCell ref="K4:L4"/>
    <mergeCell ref="M4:N4"/>
    <mergeCell ref="O4:P4"/>
    <mergeCell ref="Q4:R4"/>
    <mergeCell ref="A73:E73"/>
    <mergeCell ref="A91:E91"/>
    <mergeCell ref="A6:D6"/>
    <mergeCell ref="A28:E28"/>
    <mergeCell ref="A29:D29"/>
    <mergeCell ref="A69:E69"/>
    <mergeCell ref="A70:E70"/>
    <mergeCell ref="A72:E72"/>
  </mergeCells>
  <pageMargins left="0.31496062992125984" right="0.11811023622047245" top="0.9448818897637796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ფერმერ-ქონება ნაშთ) (2)</vt:lpstr>
      <vt:lpstr>'ფერმერ-ქონება ნაშთ) (2)'!Print_Area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2019-01-09T12:09:33Z</dcterms:modified>
</cp:coreProperties>
</file>